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fgv.es\Usuarios\Personal\1237\"/>
    </mc:Choice>
  </mc:AlternateContent>
  <xr:revisionPtr revIDLastSave="0" documentId="13_ncr:1_{3C43DAC4-38DD-48A8-8844-7AF8D32056E3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INFORME, 31.12.2024" sheetId="2" r:id="rId1"/>
  </sheets>
  <externalReferences>
    <externalReference r:id="rId2"/>
  </externalReferences>
  <definedNames>
    <definedName name="_xlnm.Print_Titles" localSheetId="0">'INFORME, 31.12.2024'!$1:$8</definedName>
  </definedNames>
  <calcPr calcId="191029"/>
</workbook>
</file>

<file path=xl/calcChain.xml><?xml version="1.0" encoding="utf-8"?>
<calcChain xmlns="http://schemas.openxmlformats.org/spreadsheetml/2006/main">
  <c r="F82" i="2" l="1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27" i="2" l="1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D79" i="2" l="1"/>
  <c r="D131" i="2" l="1"/>
  <c r="D128" i="2"/>
  <c r="E127" i="2"/>
  <c r="D127" i="2"/>
  <c r="F13" i="2"/>
  <c r="F128" i="2" l="1"/>
  <c r="F127" i="2"/>
  <c r="F12" i="2"/>
  <c r="F14" i="2"/>
  <c r="F11" i="2"/>
  <c r="E19" i="2" l="1"/>
  <c r="F131" i="2"/>
  <c r="F26" i="2" l="1"/>
  <c r="F81" i="2"/>
  <c r="D19" i="2"/>
  <c r="F19" i="2" s="1"/>
  <c r="E79" i="2"/>
  <c r="F79" i="2" l="1"/>
  <c r="F129" i="2"/>
  <c r="F132" i="2"/>
  <c r="E129" i="2"/>
  <c r="E132" i="2"/>
  <c r="D129" i="2"/>
  <c r="D132" i="2"/>
  <c r="F15" i="2"/>
  <c r="E15" i="2"/>
  <c r="D15" i="2"/>
  <c r="E120" i="2"/>
  <c r="D120" i="2"/>
  <c r="F120" i="2" l="1"/>
  <c r="F134" i="2"/>
  <c r="E134" i="2"/>
  <c r="E122" i="2"/>
  <c r="D122" i="2"/>
  <c r="D134" i="2"/>
  <c r="E21" i="2"/>
  <c r="D21" i="2"/>
  <c r="F122" i="2"/>
  <c r="F21" i="2" l="1"/>
</calcChain>
</file>

<file path=xl/sharedStrings.xml><?xml version="1.0" encoding="utf-8"?>
<sst xmlns="http://schemas.openxmlformats.org/spreadsheetml/2006/main" count="118" uniqueCount="78">
  <si>
    <t>Cta.CAP</t>
  </si>
  <si>
    <t>Denominación</t>
  </si>
  <si>
    <t>Terrenos</t>
  </si>
  <si>
    <t>Terrenos cedidos GV</t>
  </si>
  <si>
    <t>Edifici.y construc.</t>
  </si>
  <si>
    <t>Edif.constru.cedi.GV</t>
  </si>
  <si>
    <t>Edif.const.cedi.DGIT</t>
  </si>
  <si>
    <t>Instal. fijas FF.CC</t>
  </si>
  <si>
    <t>Ins.fijas FFCC COPUT</t>
  </si>
  <si>
    <t>Inst.fijas FFCC DGIT</t>
  </si>
  <si>
    <t>Instal.fijas subter.</t>
  </si>
  <si>
    <t>Ins.fijas subt.COPUT</t>
  </si>
  <si>
    <t>Maquinaria</t>
  </si>
  <si>
    <t>Elem.transp.interno</t>
  </si>
  <si>
    <t>Utillaje y herramien</t>
  </si>
  <si>
    <t>Otras instalaciones</t>
  </si>
  <si>
    <t>Instal.y equip.segu</t>
  </si>
  <si>
    <t>Mobiliario</t>
  </si>
  <si>
    <t>Equipos de oficina</t>
  </si>
  <si>
    <t>Eq.proces.informació</t>
  </si>
  <si>
    <t>Eq.proces.info.peaje</t>
  </si>
  <si>
    <t>Elem.transp.carreter</t>
  </si>
  <si>
    <t>Locomotoras</t>
  </si>
  <si>
    <t>Coches y remolq.viaj</t>
  </si>
  <si>
    <t>Automotores</t>
  </si>
  <si>
    <t>Tranv.3800 SIEMENS</t>
  </si>
  <si>
    <t>Tranv.4100 ALSTOM</t>
  </si>
  <si>
    <t>Tran.4200 BOMBARDIER</t>
  </si>
  <si>
    <t>UTE 4300 VOSSLOH</t>
  </si>
  <si>
    <t>Vagones mercancías</t>
  </si>
  <si>
    <t>Autom.vagón TALL/SOS</t>
  </si>
  <si>
    <t>Reptos.otro inmovili</t>
  </si>
  <si>
    <t>Reptos.UTA 3700</t>
  </si>
  <si>
    <t>Reptos.Tranvía 3800</t>
  </si>
  <si>
    <t>Reptos.UTE 3900</t>
  </si>
  <si>
    <t>Reptos.Tranvía 4200</t>
  </si>
  <si>
    <t>Reptos.unidades 4300</t>
  </si>
  <si>
    <t>Reptos. Dresinas</t>
  </si>
  <si>
    <t>Reptos.Locomotoras</t>
  </si>
  <si>
    <t>Reptos.uds.Automotor</t>
  </si>
  <si>
    <t>Reptos.Tranvía 4100</t>
  </si>
  <si>
    <t>TOTAL VALENCIA</t>
  </si>
  <si>
    <t>TOTAL ALICANTE</t>
  </si>
  <si>
    <t>Valor adquisición</t>
  </si>
  <si>
    <t>Amortización acumulada</t>
  </si>
  <si>
    <t>Valor neto contable</t>
  </si>
  <si>
    <t>INMOVILIZADO MATERIAL</t>
  </si>
  <si>
    <t>TOTAL INMOVILIZADO MATERIAL</t>
  </si>
  <si>
    <t>Inver. en terrenos</t>
  </si>
  <si>
    <t>Inv. edif. y const.</t>
  </si>
  <si>
    <t>Nombres y marcas</t>
  </si>
  <si>
    <t>Aplicac.informáticas</t>
  </si>
  <si>
    <t>Aplicac.inform.curso</t>
  </si>
  <si>
    <t>Terrenos, curso</t>
  </si>
  <si>
    <t>Edif.construc.curso</t>
  </si>
  <si>
    <t>Ins.Fijas superf.cur</t>
  </si>
  <si>
    <t>Ins.Fij.subter.curso</t>
  </si>
  <si>
    <t>Otras Instal.,curso</t>
  </si>
  <si>
    <t>Ins.Equip.Seg.,curso</t>
  </si>
  <si>
    <t>Eq.proc.inf.Peaj.cur</t>
  </si>
  <si>
    <t>Uds.3800, curso</t>
  </si>
  <si>
    <t>INMOVILIZADO INTANGIBLE</t>
  </si>
  <si>
    <t>TOTAL INMOVILIZADO INTANGIBLE</t>
  </si>
  <si>
    <t>INVERSIONES INMOBILIARIAS</t>
  </si>
  <si>
    <t>TOTAL INVERSIONES INMOBILIARIAS</t>
  </si>
  <si>
    <t>Obras de arte</t>
  </si>
  <si>
    <t>Uds.4300, curso</t>
  </si>
  <si>
    <t>Elem.y pzas.Mat.His</t>
  </si>
  <si>
    <t>Mobiliario, curso</t>
  </si>
  <si>
    <t>Autom.y vagón TALL./</t>
  </si>
  <si>
    <t>Dual Serie 5000 def.</t>
  </si>
  <si>
    <t>209100000</t>
  </si>
  <si>
    <t>Desarrollo en curos</t>
  </si>
  <si>
    <t>Uds.4200, curso</t>
  </si>
  <si>
    <t>Reptos.unidades 5000</t>
  </si>
  <si>
    <t>Maquinaria, curso</t>
  </si>
  <si>
    <t>Uds.4500, curso</t>
  </si>
  <si>
    <t>INMOVILIZADO DE FGV A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</si>
</sst>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/>
    <xf numFmtId="0" fontId="10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12" fillId="0" borderId="21" applyNumberFormat="0" applyFill="0" applyAlignment="0" applyProtection="0"/>
    <xf numFmtId="0" fontId="13" fillId="0" borderId="22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23" applyNumberFormat="0" applyAlignment="0" applyProtection="0"/>
    <xf numFmtId="0" fontId="18" fillId="6" borderId="24" applyNumberFormat="0" applyAlignment="0" applyProtection="0"/>
    <xf numFmtId="0" fontId="19" fillId="6" borderId="23" applyNumberFormat="0" applyAlignment="0" applyProtection="0"/>
    <xf numFmtId="0" fontId="20" fillId="0" borderId="25" applyNumberFormat="0" applyFill="0" applyAlignment="0" applyProtection="0"/>
    <xf numFmtId="0" fontId="21" fillId="7" borderId="26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8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0" fontId="1" fillId="8" borderId="27" applyNumberFormat="0" applyFont="0" applyAlignment="0" applyProtection="0"/>
    <xf numFmtId="0" fontId="26" fillId="0" borderId="0"/>
  </cellStyleXfs>
  <cellXfs count="46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4" fontId="0" fillId="0" borderId="9" xfId="0" applyNumberFormat="1" applyBorder="1"/>
    <xf numFmtId="0" fontId="0" fillId="0" borderId="0" xfId="0" applyBorder="1"/>
    <xf numFmtId="0" fontId="0" fillId="0" borderId="11" xfId="0" applyBorder="1"/>
    <xf numFmtId="0" fontId="0" fillId="0" borderId="13" xfId="0" applyBorder="1"/>
    <xf numFmtId="0" fontId="6" fillId="0" borderId="0" xfId="0" applyFont="1" applyAlignment="1">
      <alignment horizontal="centerContinuous" vertical="center"/>
    </xf>
    <xf numFmtId="0" fontId="6" fillId="0" borderId="0" xfId="0" applyFont="1"/>
    <xf numFmtId="0" fontId="7" fillId="0" borderId="16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7" fillId="0" borderId="0" xfId="0" applyFont="1"/>
    <xf numFmtId="0" fontId="7" fillId="0" borderId="18" xfId="0" applyFont="1" applyBorder="1" applyAlignment="1">
      <alignment horizontal="centerContinuous"/>
    </xf>
    <xf numFmtId="4" fontId="7" fillId="0" borderId="1" xfId="0" applyNumberFormat="1" applyFont="1" applyBorder="1"/>
    <xf numFmtId="4" fontId="7" fillId="0" borderId="9" xfId="0" applyNumberFormat="1" applyFont="1" applyBorder="1"/>
    <xf numFmtId="4" fontId="0" fillId="0" borderId="0" xfId="0" applyNumberFormat="1" applyBorder="1"/>
    <xf numFmtId="4" fontId="0" fillId="0" borderId="11" xfId="0" applyNumberFormat="1" applyBorder="1"/>
    <xf numFmtId="4" fontId="9" fillId="0" borderId="1" xfId="0" applyNumberFormat="1" applyFont="1" applyBorder="1"/>
    <xf numFmtId="4" fontId="9" fillId="0" borderId="9" xfId="0" applyNumberFormat="1" applyFont="1" applyBorder="1"/>
    <xf numFmtId="0" fontId="9" fillId="0" borderId="18" xfId="0" applyFont="1" applyBorder="1"/>
    <xf numFmtId="0" fontId="9" fillId="0" borderId="0" xfId="0" applyFont="1"/>
    <xf numFmtId="4" fontId="0" fillId="0" borderId="13" xfId="0" applyNumberFormat="1" applyBorder="1"/>
    <xf numFmtId="4" fontId="0" fillId="0" borderId="14" xfId="0" applyNumberFormat="1" applyBorder="1"/>
    <xf numFmtId="1" fontId="0" fillId="0" borderId="0" xfId="0" applyNumberFormat="1"/>
    <xf numFmtId="1" fontId="5" fillId="0" borderId="0" xfId="0" applyNumberFormat="1" applyFont="1" applyAlignment="1">
      <alignment horizontal="centerContinuous" vertical="center"/>
    </xf>
    <xf numFmtId="1" fontId="0" fillId="0" borderId="0" xfId="0" applyNumberFormat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/>
    </xf>
    <xf numFmtId="1" fontId="7" fillId="0" borderId="15" xfId="0" applyNumberFormat="1" applyFont="1" applyBorder="1" applyAlignment="1">
      <alignment horizontal="centerContinuous" vertical="center"/>
    </xf>
    <xf numFmtId="1" fontId="0" fillId="0" borderId="10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9" fillId="0" borderId="19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Continuous"/>
    </xf>
    <xf numFmtId="1" fontId="0" fillId="0" borderId="12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4" fontId="0" fillId="0" borderId="0" xfId="0" applyNumberFormat="1"/>
    <xf numFmtId="4" fontId="7" fillId="0" borderId="0" xfId="0" applyNumberFormat="1" applyFont="1"/>
    <xf numFmtId="4" fontId="26" fillId="0" borderId="0" xfId="44" applyNumberFormat="1" applyAlignment="1">
      <alignment horizontal="right" vertical="top"/>
    </xf>
    <xf numFmtId="4" fontId="26" fillId="0" borderId="0" xfId="44" applyNumberFormat="1" applyAlignment="1">
      <alignment horizontal="right" vertical="top"/>
    </xf>
    <xf numFmtId="4" fontId="26" fillId="0" borderId="1" xfId="44" applyNumberFormat="1" applyBorder="1" applyAlignment="1">
      <alignment horizontal="right" vertical="top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1" xr:uid="{00000000-0005-0000-0000-000022000000}"/>
    <cellStyle name="Normal 3" xfId="42" xr:uid="{00000000-0005-0000-0000-000023000000}"/>
    <cellStyle name="Normal 4" xfId="44" xr:uid="{00000000-0005-0000-0000-000032000000}"/>
    <cellStyle name="Notas 2" xfId="43" xr:uid="{00000000-0005-0000-0000-000024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30480</xdr:rowOff>
    </xdr:from>
    <xdr:to>
      <xdr:col>3</xdr:col>
      <xdr:colOff>99060</xdr:colOff>
      <xdr:row>2</xdr:row>
      <xdr:rowOff>76200</xdr:rowOff>
    </xdr:to>
    <xdr:pic>
      <xdr:nvPicPr>
        <xdr:cNvPr id="2" name="Picture 2" descr="logo ferrocarrils de la generalitat valenciana (negro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30480"/>
          <a:ext cx="307086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037_Administracion\AAFF%20y%20Ctas%20Inv\Area\MARISA\DATOS%20ENTREGADOS\TRANSPARENCIA\Portal%202022\patrimonio%20activos%20311222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io activos 311222"/>
    </sheetNames>
    <sheetDataSet>
      <sheetData sheetId="0">
        <row r="2">
          <cell r="E2">
            <v>85354.48</v>
          </cell>
        </row>
        <row r="109">
          <cell r="E109">
            <v>2188.36</v>
          </cell>
          <cell r="F109">
            <v>0</v>
          </cell>
        </row>
        <row r="110">
          <cell r="E110">
            <v>416111.2</v>
          </cell>
        </row>
        <row r="111">
          <cell r="E111">
            <v>294809.11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8"/>
  <sheetViews>
    <sheetView tabSelected="1" workbookViewId="0">
      <selection activeCell="M25" sqref="M25"/>
    </sheetView>
  </sheetViews>
  <sheetFormatPr baseColWidth="10" defaultRowHeight="12.75" x14ac:dyDescent="0.2"/>
  <cols>
    <col min="1" max="1" width="5" customWidth="1"/>
    <col min="2" max="2" width="12.7109375" style="30" customWidth="1"/>
    <col min="3" max="3" width="28.42578125" customWidth="1"/>
    <col min="4" max="4" width="18.7109375" customWidth="1"/>
    <col min="5" max="5" width="19.85546875" bestFit="1" customWidth="1"/>
    <col min="6" max="6" width="18.7109375" customWidth="1"/>
    <col min="7" max="7" width="17.28515625" bestFit="1" customWidth="1"/>
  </cols>
  <sheetData>
    <row r="1" spans="2:6" x14ac:dyDescent="0.2">
      <c r="B1" s="28"/>
    </row>
    <row r="5" spans="2:6" s="13" customFormat="1" ht="25.5" customHeight="1" x14ac:dyDescent="0.25">
      <c r="B5" s="29" t="s">
        <v>77</v>
      </c>
      <c r="C5" s="12"/>
      <c r="D5" s="12"/>
      <c r="E5" s="12"/>
      <c r="F5" s="12"/>
    </row>
    <row r="6" spans="2:6" ht="13.5" thickBot="1" x14ac:dyDescent="0.25"/>
    <row r="7" spans="2:6" s="3" customFormat="1" ht="25.5" customHeight="1" thickBot="1" x14ac:dyDescent="0.25">
      <c r="B7" s="31" t="s">
        <v>0</v>
      </c>
      <c r="C7" s="4" t="s">
        <v>1</v>
      </c>
      <c r="D7" s="4" t="s">
        <v>43</v>
      </c>
      <c r="E7" s="4" t="s">
        <v>44</v>
      </c>
      <c r="F7" s="5" t="s">
        <v>45</v>
      </c>
    </row>
    <row r="8" spans="2:6" ht="12.75" customHeight="1" thickBot="1" x14ac:dyDescent="0.25">
      <c r="B8" s="32"/>
      <c r="C8" s="6"/>
      <c r="D8" s="6"/>
      <c r="E8" s="6"/>
      <c r="F8" s="7"/>
    </row>
    <row r="9" spans="2:6" s="16" customFormat="1" ht="15" customHeight="1" thickBot="1" x14ac:dyDescent="0.3">
      <c r="B9" s="33" t="s">
        <v>61</v>
      </c>
      <c r="C9" s="14"/>
      <c r="D9" s="14"/>
      <c r="E9" s="14"/>
      <c r="F9" s="15"/>
    </row>
    <row r="10" spans="2:6" ht="5.25" customHeight="1" x14ac:dyDescent="0.2">
      <c r="B10" s="32"/>
      <c r="C10" s="6"/>
      <c r="D10" s="6"/>
      <c r="E10" s="6"/>
      <c r="F10" s="7"/>
    </row>
    <row r="11" spans="2:6" ht="13.5" customHeight="1" x14ac:dyDescent="0.2">
      <c r="B11" s="35">
        <v>203500000</v>
      </c>
      <c r="C11" s="1" t="s">
        <v>50</v>
      </c>
      <c r="D11" s="2">
        <v>85354.48</v>
      </c>
      <c r="E11" s="2">
        <v>-82720.759999999995</v>
      </c>
      <c r="F11" s="8">
        <f>+D11+E11</f>
        <v>2633.7200000000012</v>
      </c>
    </row>
    <row r="12" spans="2:6" ht="13.5" customHeight="1" x14ac:dyDescent="0.2">
      <c r="B12" s="35">
        <v>206000000</v>
      </c>
      <c r="C12" s="1" t="s">
        <v>51</v>
      </c>
      <c r="D12" s="43">
        <v>9784728.1400000006</v>
      </c>
      <c r="E12" s="43">
        <v>-8812307.6899999995</v>
      </c>
      <c r="F12" s="8">
        <f t="shared" ref="F12:F14" si="0">+D12+E12</f>
        <v>972420.45000000112</v>
      </c>
    </row>
    <row r="13" spans="2:6" ht="13.5" customHeight="1" x14ac:dyDescent="0.2">
      <c r="B13" s="35" t="s">
        <v>71</v>
      </c>
      <c r="C13" s="1" t="s">
        <v>72</v>
      </c>
      <c r="D13" s="2">
        <v>0</v>
      </c>
      <c r="E13" s="2">
        <v>0</v>
      </c>
      <c r="F13" s="8">
        <f t="shared" si="0"/>
        <v>0</v>
      </c>
    </row>
    <row r="14" spans="2:6" ht="13.5" customHeight="1" x14ac:dyDescent="0.2">
      <c r="B14" s="35">
        <v>209600000</v>
      </c>
      <c r="C14" s="1" t="s">
        <v>52</v>
      </c>
      <c r="D14" s="44">
        <v>1012441.71</v>
      </c>
      <c r="E14" s="2">
        <v>0</v>
      </c>
      <c r="F14" s="8">
        <f t="shared" si="0"/>
        <v>1012441.71</v>
      </c>
    </row>
    <row r="15" spans="2:6" s="25" customFormat="1" ht="13.5" customHeight="1" x14ac:dyDescent="0.2">
      <c r="B15" s="36"/>
      <c r="C15" s="24" t="s">
        <v>41</v>
      </c>
      <c r="D15" s="22">
        <f>SUM(D11:D14)</f>
        <v>10882524.330000002</v>
      </c>
      <c r="E15" s="22">
        <f>SUM(E11:E14)</f>
        <v>-8895028.4499999993</v>
      </c>
      <c r="F15" s="23">
        <f>SUM(F11:F14)</f>
        <v>1987495.8800000011</v>
      </c>
    </row>
    <row r="16" spans="2:6" ht="13.5" customHeight="1" x14ac:dyDescent="0.2">
      <c r="B16" s="34"/>
      <c r="C16" s="9"/>
      <c r="D16" s="20"/>
      <c r="E16" s="20"/>
      <c r="F16" s="21"/>
    </row>
    <row r="17" spans="2:6" ht="13.5" customHeight="1" x14ac:dyDescent="0.2">
      <c r="B17" s="35">
        <v>203500000</v>
      </c>
      <c r="C17" s="1" t="s">
        <v>50</v>
      </c>
      <c r="D17" s="2">
        <v>13222.27</v>
      </c>
      <c r="E17" s="2">
        <v>-13222.24</v>
      </c>
      <c r="F17" s="8">
        <v>0.03</v>
      </c>
    </row>
    <row r="18" spans="2:6" ht="13.5" customHeight="1" x14ac:dyDescent="0.2">
      <c r="B18" s="35">
        <v>206000000</v>
      </c>
      <c r="C18" s="1" t="s">
        <v>51</v>
      </c>
      <c r="D18" s="2">
        <v>448239.8</v>
      </c>
      <c r="E18" s="2">
        <v>-448238.84</v>
      </c>
      <c r="F18" s="8">
        <v>0.96</v>
      </c>
    </row>
    <row r="19" spans="2:6" s="25" customFormat="1" ht="13.5" customHeight="1" x14ac:dyDescent="0.2">
      <c r="B19" s="36"/>
      <c r="C19" s="24" t="s">
        <v>42</v>
      </c>
      <c r="D19" s="22">
        <f>SUM(D17:D18)</f>
        <v>461462.07</v>
      </c>
      <c r="E19" s="22">
        <f>SUM(E17:E18)</f>
        <v>-461461.08</v>
      </c>
      <c r="F19" s="23">
        <f t="shared" ref="F19:F76" si="1">+D19+E19</f>
        <v>0.98999999999068677</v>
      </c>
    </row>
    <row r="20" spans="2:6" ht="13.5" customHeight="1" x14ac:dyDescent="0.2">
      <c r="B20" s="34"/>
      <c r="C20" s="9"/>
      <c r="D20" s="9"/>
      <c r="E20" s="9"/>
      <c r="F20" s="10"/>
    </row>
    <row r="21" spans="2:6" s="16" customFormat="1" ht="13.5" customHeight="1" x14ac:dyDescent="0.25">
      <c r="B21" s="37" t="s">
        <v>62</v>
      </c>
      <c r="C21" s="17"/>
      <c r="D21" s="18">
        <f>D15+D19</f>
        <v>11343986.400000002</v>
      </c>
      <c r="E21" s="18">
        <f>E15+E19</f>
        <v>-9356489.5299999993</v>
      </c>
      <c r="F21" s="19">
        <f t="shared" si="1"/>
        <v>1987496.8700000029</v>
      </c>
    </row>
    <row r="22" spans="2:6" ht="13.5" customHeight="1" thickBot="1" x14ac:dyDescent="0.25">
      <c r="B22" s="38"/>
      <c r="C22" s="11"/>
      <c r="D22" s="26"/>
      <c r="E22" s="26"/>
      <c r="F22" s="27"/>
    </row>
    <row r="23" spans="2:6" ht="13.5" customHeight="1" thickBot="1" x14ac:dyDescent="0.25">
      <c r="B23" s="32"/>
      <c r="C23" s="6"/>
      <c r="D23" s="6"/>
      <c r="E23" s="6"/>
      <c r="F23" s="7"/>
    </row>
    <row r="24" spans="2:6" s="16" customFormat="1" ht="13.5" customHeight="1" thickBot="1" x14ac:dyDescent="0.3">
      <c r="B24" s="33" t="s">
        <v>46</v>
      </c>
      <c r="C24" s="14"/>
      <c r="D24" s="14"/>
      <c r="E24" s="14"/>
      <c r="F24" s="15"/>
    </row>
    <row r="25" spans="2:6" ht="13.5" customHeight="1" x14ac:dyDescent="0.2">
      <c r="B25" s="32"/>
      <c r="C25" s="6"/>
      <c r="D25" s="6"/>
      <c r="E25" s="6"/>
      <c r="F25" s="7"/>
    </row>
    <row r="26" spans="2:6" ht="13.5" customHeight="1" x14ac:dyDescent="0.2">
      <c r="B26" s="35">
        <v>21000000</v>
      </c>
      <c r="C26" s="1" t="s">
        <v>2</v>
      </c>
      <c r="D26" s="45">
        <v>9892866.6799999997</v>
      </c>
      <c r="E26" s="2">
        <v>0</v>
      </c>
      <c r="F26" s="8">
        <f t="shared" si="1"/>
        <v>9892866.6799999997</v>
      </c>
    </row>
    <row r="27" spans="2:6" ht="13.5" customHeight="1" x14ac:dyDescent="0.2">
      <c r="B27" s="35">
        <v>21005000</v>
      </c>
      <c r="C27" s="1" t="s">
        <v>3</v>
      </c>
      <c r="D27" s="2">
        <v>4685820.6399999997</v>
      </c>
      <c r="E27" s="2">
        <v>0</v>
      </c>
      <c r="F27" s="8">
        <f t="shared" si="1"/>
        <v>4685820.6399999997</v>
      </c>
    </row>
    <row r="28" spans="2:6" ht="13.5" customHeight="1" x14ac:dyDescent="0.2">
      <c r="B28" s="35">
        <v>21100000</v>
      </c>
      <c r="C28" s="1" t="s">
        <v>4</v>
      </c>
      <c r="D28" s="2">
        <v>23763392.460000001</v>
      </c>
      <c r="E28" s="2">
        <v>-13264049.83</v>
      </c>
      <c r="F28" s="8">
        <f t="shared" si="1"/>
        <v>10499342.630000001</v>
      </c>
    </row>
    <row r="29" spans="2:6" ht="13.5" customHeight="1" x14ac:dyDescent="0.2">
      <c r="B29" s="35">
        <v>21105000</v>
      </c>
      <c r="C29" s="1" t="s">
        <v>5</v>
      </c>
      <c r="D29" s="2">
        <v>27551122.460000001</v>
      </c>
      <c r="E29" s="2">
        <v>-22910779.309999999</v>
      </c>
      <c r="F29" s="8">
        <f t="shared" si="1"/>
        <v>4640343.1500000022</v>
      </c>
    </row>
    <row r="30" spans="2:6" ht="13.5" customHeight="1" x14ac:dyDescent="0.2">
      <c r="B30" s="35">
        <v>21106000</v>
      </c>
      <c r="C30" s="1" t="s">
        <v>6</v>
      </c>
      <c r="D30" s="2">
        <v>1566861.6</v>
      </c>
      <c r="E30" s="2">
        <v>-1566861.6</v>
      </c>
      <c r="F30" s="8">
        <f t="shared" si="1"/>
        <v>0</v>
      </c>
    </row>
    <row r="31" spans="2:6" ht="13.5" customHeight="1" x14ac:dyDescent="0.2">
      <c r="B31" s="35">
        <v>21200000</v>
      </c>
      <c r="C31" s="1" t="s">
        <v>7</v>
      </c>
      <c r="D31" s="2">
        <v>160869400.53</v>
      </c>
      <c r="E31" s="2">
        <v>-99281870.780000001</v>
      </c>
      <c r="F31" s="8">
        <f t="shared" si="1"/>
        <v>61587529.75</v>
      </c>
    </row>
    <row r="32" spans="2:6" ht="13.5" customHeight="1" x14ac:dyDescent="0.2">
      <c r="B32" s="35">
        <v>21205000</v>
      </c>
      <c r="C32" s="1" t="s">
        <v>8</v>
      </c>
      <c r="D32" s="2">
        <v>71344574.599999994</v>
      </c>
      <c r="E32" s="2">
        <v>-61527647.200000003</v>
      </c>
      <c r="F32" s="8">
        <f t="shared" si="1"/>
        <v>9816927.3999999911</v>
      </c>
    </row>
    <row r="33" spans="2:6" ht="13.5" customHeight="1" x14ac:dyDescent="0.2">
      <c r="B33" s="35">
        <v>21206000</v>
      </c>
      <c r="C33" s="1" t="s">
        <v>9</v>
      </c>
      <c r="D33" s="2">
        <v>26275327.32</v>
      </c>
      <c r="E33" s="2">
        <v>-23743914.219999999</v>
      </c>
      <c r="F33" s="8">
        <f t="shared" si="1"/>
        <v>2531413.1000000015</v>
      </c>
    </row>
    <row r="34" spans="2:6" ht="13.5" customHeight="1" x14ac:dyDescent="0.2">
      <c r="B34" s="35">
        <v>21250000</v>
      </c>
      <c r="C34" s="1" t="s">
        <v>10</v>
      </c>
      <c r="D34" s="2">
        <v>469878925.94999999</v>
      </c>
      <c r="E34" s="2">
        <v>-148981076.47</v>
      </c>
      <c r="F34" s="8">
        <f t="shared" si="1"/>
        <v>320897849.48000002</v>
      </c>
    </row>
    <row r="35" spans="2:6" ht="13.5" customHeight="1" x14ac:dyDescent="0.2">
      <c r="B35" s="40">
        <v>21255000</v>
      </c>
      <c r="C35" s="9" t="s">
        <v>11</v>
      </c>
      <c r="D35" s="2">
        <v>304726581.80000001</v>
      </c>
      <c r="E35" s="2">
        <v>-157997187.75999999</v>
      </c>
      <c r="F35" s="8">
        <f t="shared" si="1"/>
        <v>146729394.04000002</v>
      </c>
    </row>
    <row r="36" spans="2:6" ht="13.5" customHeight="1" x14ac:dyDescent="0.2">
      <c r="B36" s="35">
        <v>21300000</v>
      </c>
      <c r="C36" s="1" t="s">
        <v>12</v>
      </c>
      <c r="D36" s="2">
        <v>4570357.37</v>
      </c>
      <c r="E36" s="2">
        <v>-3251867.54</v>
      </c>
      <c r="F36" s="8">
        <f t="shared" si="1"/>
        <v>1318489.83</v>
      </c>
    </row>
    <row r="37" spans="2:6" ht="13.5" customHeight="1" x14ac:dyDescent="0.2">
      <c r="B37" s="35">
        <v>21310000</v>
      </c>
      <c r="C37" s="1" t="s">
        <v>13</v>
      </c>
      <c r="D37" s="2">
        <v>724198.75</v>
      </c>
      <c r="E37" s="2">
        <v>-470632.39</v>
      </c>
      <c r="F37" s="8">
        <f t="shared" si="1"/>
        <v>253566.36</v>
      </c>
    </row>
    <row r="38" spans="2:6" ht="13.5" customHeight="1" x14ac:dyDescent="0.2">
      <c r="B38" s="35">
        <v>21400000</v>
      </c>
      <c r="C38" s="1" t="s">
        <v>14</v>
      </c>
      <c r="D38" s="2">
        <v>1108744.27</v>
      </c>
      <c r="E38" s="2">
        <v>-1067474.8</v>
      </c>
      <c r="F38" s="8">
        <f t="shared" si="1"/>
        <v>41269.469999999972</v>
      </c>
    </row>
    <row r="39" spans="2:6" ht="13.5" customHeight="1" x14ac:dyDescent="0.2">
      <c r="B39" s="35">
        <v>21500000</v>
      </c>
      <c r="C39" s="1" t="s">
        <v>15</v>
      </c>
      <c r="D39" s="2">
        <v>32367798.800000001</v>
      </c>
      <c r="E39" s="2">
        <v>-27796173.059999999</v>
      </c>
      <c r="F39" s="8">
        <f t="shared" si="1"/>
        <v>4571625.7400000021</v>
      </c>
    </row>
    <row r="40" spans="2:6" ht="13.5" customHeight="1" x14ac:dyDescent="0.2">
      <c r="B40" s="35">
        <v>21510000</v>
      </c>
      <c r="C40" s="1" t="s">
        <v>16</v>
      </c>
      <c r="D40" s="2">
        <v>7680050.2199999997</v>
      </c>
      <c r="E40" s="2">
        <v>-6088801.6100000003</v>
      </c>
      <c r="F40" s="8">
        <f t="shared" si="1"/>
        <v>1591248.6099999994</v>
      </c>
    </row>
    <row r="41" spans="2:6" ht="13.5" customHeight="1" x14ac:dyDescent="0.2">
      <c r="B41" s="35">
        <v>21600000</v>
      </c>
      <c r="C41" s="1" t="s">
        <v>17</v>
      </c>
      <c r="D41" s="2">
        <v>2550906.69</v>
      </c>
      <c r="E41" s="2">
        <v>-2240681.61</v>
      </c>
      <c r="F41" s="8">
        <f t="shared" si="1"/>
        <v>310225.08000000007</v>
      </c>
    </row>
    <row r="42" spans="2:6" ht="13.5" customHeight="1" x14ac:dyDescent="0.2">
      <c r="B42" s="35">
        <v>21610000</v>
      </c>
      <c r="C42" s="1" t="s">
        <v>18</v>
      </c>
      <c r="D42" s="2">
        <v>629356.42000000004</v>
      </c>
      <c r="E42" s="2">
        <v>-555108.27</v>
      </c>
      <c r="F42" s="8">
        <f t="shared" si="1"/>
        <v>74248.150000000023</v>
      </c>
    </row>
    <row r="43" spans="2:6" ht="13.5" customHeight="1" x14ac:dyDescent="0.2">
      <c r="B43" s="35">
        <v>21700000</v>
      </c>
      <c r="C43" s="1" t="s">
        <v>19</v>
      </c>
      <c r="D43" s="2">
        <v>9165698.7799999993</v>
      </c>
      <c r="E43" s="2">
        <v>-4897819.51</v>
      </c>
      <c r="F43" s="8">
        <f t="shared" si="1"/>
        <v>4267879.2699999996</v>
      </c>
    </row>
    <row r="44" spans="2:6" ht="13.5" customHeight="1" x14ac:dyDescent="0.2">
      <c r="B44" s="35">
        <v>21710000</v>
      </c>
      <c r="C44" s="1" t="s">
        <v>20</v>
      </c>
      <c r="D44" s="2">
        <v>35706952.590000004</v>
      </c>
      <c r="E44" s="2">
        <v>-32535156.620000001</v>
      </c>
      <c r="F44" s="8">
        <f t="shared" si="1"/>
        <v>3171795.9700000025</v>
      </c>
    </row>
    <row r="45" spans="2:6" ht="13.5" customHeight="1" x14ac:dyDescent="0.2">
      <c r="B45" s="35">
        <v>21800000</v>
      </c>
      <c r="C45" s="1" t="s">
        <v>21</v>
      </c>
      <c r="D45" s="2">
        <v>984889.63</v>
      </c>
      <c r="E45" s="2">
        <v>-967544.31999999995</v>
      </c>
      <c r="F45" s="8">
        <f t="shared" si="1"/>
        <v>17345.310000000056</v>
      </c>
    </row>
    <row r="46" spans="2:6" ht="13.5" customHeight="1" x14ac:dyDescent="0.2">
      <c r="B46" s="35">
        <v>21820300</v>
      </c>
      <c r="C46" s="1" t="s">
        <v>22</v>
      </c>
      <c r="D46" s="2">
        <v>24461.19</v>
      </c>
      <c r="E46" s="2">
        <v>-24461.1</v>
      </c>
      <c r="F46" s="8">
        <f t="shared" si="1"/>
        <v>9.0000000000145519E-2</v>
      </c>
    </row>
    <row r="47" spans="2:6" ht="13.5" customHeight="1" x14ac:dyDescent="0.2">
      <c r="B47" s="35">
        <v>21820350</v>
      </c>
      <c r="C47" s="1" t="s">
        <v>23</v>
      </c>
      <c r="D47" s="2">
        <v>1129.76</v>
      </c>
      <c r="E47" s="2">
        <v>-1129.76</v>
      </c>
      <c r="F47" s="8">
        <f t="shared" si="1"/>
        <v>0</v>
      </c>
    </row>
    <row r="48" spans="2:6" ht="13.5" customHeight="1" x14ac:dyDescent="0.2">
      <c r="B48" s="35">
        <v>21820360</v>
      </c>
      <c r="C48" s="1" t="s">
        <v>24</v>
      </c>
      <c r="D48" s="2">
        <v>853815.21</v>
      </c>
      <c r="E48" s="2">
        <v>-853813.43</v>
      </c>
      <c r="F48" s="8">
        <f t="shared" si="1"/>
        <v>1.7799999999115244</v>
      </c>
    </row>
    <row r="49" spans="2:6" ht="13.5" customHeight="1" x14ac:dyDescent="0.2">
      <c r="B49" s="35">
        <v>21820380</v>
      </c>
      <c r="C49" s="1" t="s">
        <v>25</v>
      </c>
      <c r="D49" s="2">
        <v>45414515.240000002</v>
      </c>
      <c r="E49" s="2">
        <v>-43998402.140000001</v>
      </c>
      <c r="F49" s="8">
        <f t="shared" si="1"/>
        <v>1416113.1000000015</v>
      </c>
    </row>
    <row r="50" spans="2:6" ht="13.5" customHeight="1" x14ac:dyDescent="0.2">
      <c r="B50" s="35">
        <v>21820420</v>
      </c>
      <c r="C50" s="1" t="s">
        <v>27</v>
      </c>
      <c r="D50" s="2">
        <v>66387644.049999997</v>
      </c>
      <c r="E50" s="2">
        <v>-41155446.270000003</v>
      </c>
      <c r="F50" s="8">
        <f t="shared" si="1"/>
        <v>25232197.779999994</v>
      </c>
    </row>
    <row r="51" spans="2:6" ht="13.5" customHeight="1" x14ac:dyDescent="0.2">
      <c r="B51" s="35">
        <v>21820430</v>
      </c>
      <c r="C51" s="1" t="s">
        <v>28</v>
      </c>
      <c r="D51" s="2">
        <v>487248679.13</v>
      </c>
      <c r="E51" s="2">
        <v>-277522517.83999997</v>
      </c>
      <c r="F51" s="8">
        <f t="shared" si="1"/>
        <v>209726161.29000002</v>
      </c>
    </row>
    <row r="52" spans="2:6" ht="13.5" customHeight="1" x14ac:dyDescent="0.2">
      <c r="B52" s="35">
        <v>21850100</v>
      </c>
      <c r="C52" s="1" t="s">
        <v>29</v>
      </c>
      <c r="D52" s="2">
        <v>91333.64</v>
      </c>
      <c r="E52" s="2">
        <v>-91333.55</v>
      </c>
      <c r="F52" s="8">
        <f t="shared" si="1"/>
        <v>8.999999999650754E-2</v>
      </c>
    </row>
    <row r="53" spans="2:6" ht="13.5" customHeight="1" x14ac:dyDescent="0.2">
      <c r="B53" s="35">
        <v>21850200</v>
      </c>
      <c r="C53" s="1" t="s">
        <v>30</v>
      </c>
      <c r="D53" s="2">
        <v>300854.74</v>
      </c>
      <c r="E53" s="2">
        <v>-242800.38</v>
      </c>
      <c r="F53" s="8">
        <f t="shared" si="1"/>
        <v>58054.359999999986</v>
      </c>
    </row>
    <row r="54" spans="2:6" ht="13.5" customHeight="1" x14ac:dyDescent="0.2">
      <c r="B54" s="35">
        <v>21920000</v>
      </c>
      <c r="C54" s="1" t="s">
        <v>31</v>
      </c>
      <c r="D54" s="2">
        <v>61132.79</v>
      </c>
      <c r="E54" s="2">
        <v>-61132.73</v>
      </c>
      <c r="F54" s="8">
        <f t="shared" si="1"/>
        <v>5.9999999997671694E-2</v>
      </c>
    </row>
    <row r="55" spans="2:6" ht="13.5" customHeight="1" x14ac:dyDescent="0.2">
      <c r="B55" s="35">
        <v>21982370</v>
      </c>
      <c r="C55" s="1" t="s">
        <v>32</v>
      </c>
      <c r="D55" s="2">
        <v>244583.91</v>
      </c>
      <c r="E55" s="2">
        <v>-244583.25</v>
      </c>
      <c r="F55" s="8">
        <f t="shared" si="1"/>
        <v>0.66000000000349246</v>
      </c>
    </row>
    <row r="56" spans="2:6" ht="13.5" customHeight="1" x14ac:dyDescent="0.2">
      <c r="B56" s="35">
        <v>21982380</v>
      </c>
      <c r="C56" s="1" t="s">
        <v>33</v>
      </c>
      <c r="D56" s="2">
        <v>3198696.37</v>
      </c>
      <c r="E56" s="2">
        <v>-3002630.74</v>
      </c>
      <c r="F56" s="8">
        <f t="shared" si="1"/>
        <v>196065.62999999989</v>
      </c>
    </row>
    <row r="57" spans="2:6" ht="13.5" customHeight="1" x14ac:dyDescent="0.2">
      <c r="B57" s="35">
        <v>21982390</v>
      </c>
      <c r="C57" s="1" t="s">
        <v>34</v>
      </c>
      <c r="D57" s="2">
        <v>345682.93</v>
      </c>
      <c r="E57" s="2">
        <v>-345681.93</v>
      </c>
      <c r="F57" s="8">
        <f t="shared" si="1"/>
        <v>1</v>
      </c>
    </row>
    <row r="58" spans="2:6" ht="13.5" customHeight="1" x14ac:dyDescent="0.2">
      <c r="B58" s="35">
        <v>21982420</v>
      </c>
      <c r="C58" s="1" t="s">
        <v>35</v>
      </c>
      <c r="D58" s="2">
        <v>5083135.28</v>
      </c>
      <c r="E58" s="2">
        <v>-2513494.2799999998</v>
      </c>
      <c r="F58" s="8">
        <f t="shared" si="1"/>
        <v>2569641.0000000005</v>
      </c>
    </row>
    <row r="59" spans="2:6" ht="13.5" customHeight="1" x14ac:dyDescent="0.2">
      <c r="B59" s="35">
        <v>21982430</v>
      </c>
      <c r="C59" s="1" t="s">
        <v>36</v>
      </c>
      <c r="D59" s="2">
        <v>25492962.25</v>
      </c>
      <c r="E59" s="2">
        <v>-11195258.84</v>
      </c>
      <c r="F59" s="8">
        <f t="shared" si="1"/>
        <v>14297703.41</v>
      </c>
    </row>
    <row r="60" spans="2:6" ht="13.5" customHeight="1" x14ac:dyDescent="0.2">
      <c r="B60" s="35">
        <v>21985200</v>
      </c>
      <c r="C60" s="1" t="s">
        <v>37</v>
      </c>
      <c r="D60" s="2">
        <v>23980.38</v>
      </c>
      <c r="E60" s="2">
        <v>-23980.29</v>
      </c>
      <c r="F60" s="8">
        <f t="shared" si="1"/>
        <v>9.0000000000145519E-2</v>
      </c>
    </row>
    <row r="61" spans="2:6" ht="13.5" customHeight="1" x14ac:dyDescent="0.2">
      <c r="B61" s="35">
        <v>21990218</v>
      </c>
      <c r="C61" s="1" t="s">
        <v>67</v>
      </c>
      <c r="D61" s="2">
        <v>772827.15</v>
      </c>
      <c r="E61" s="2">
        <v>-587049.42000000004</v>
      </c>
      <c r="F61" s="8">
        <f t="shared" si="1"/>
        <v>185777.72999999998</v>
      </c>
    </row>
    <row r="62" spans="2:6" ht="13.5" customHeight="1" x14ac:dyDescent="0.2">
      <c r="B62" s="35">
        <v>21991100</v>
      </c>
      <c r="C62" s="1" t="s">
        <v>65</v>
      </c>
      <c r="D62" s="2">
        <v>242990</v>
      </c>
      <c r="E62" s="2">
        <v>0</v>
      </c>
      <c r="F62" s="8">
        <f t="shared" si="1"/>
        <v>242990</v>
      </c>
    </row>
    <row r="63" spans="2:6" ht="13.5" customHeight="1" x14ac:dyDescent="0.2">
      <c r="B63" s="35">
        <v>23000000</v>
      </c>
      <c r="C63" s="1" t="s">
        <v>53</v>
      </c>
      <c r="D63" s="2">
        <v>17713800.969999999</v>
      </c>
      <c r="E63" s="2">
        <v>0</v>
      </c>
      <c r="F63" s="8">
        <f t="shared" si="1"/>
        <v>17713800.969999999</v>
      </c>
    </row>
    <row r="64" spans="2:6" ht="13.5" customHeight="1" x14ac:dyDescent="0.2">
      <c r="B64" s="35">
        <v>23100000</v>
      </c>
      <c r="C64" s="1" t="s">
        <v>54</v>
      </c>
      <c r="D64" s="2">
        <v>689062.04</v>
      </c>
      <c r="E64" s="2">
        <v>0</v>
      </c>
      <c r="F64" s="8">
        <f t="shared" si="1"/>
        <v>689062.04</v>
      </c>
    </row>
    <row r="65" spans="1:6" ht="13.5" customHeight="1" x14ac:dyDescent="0.2">
      <c r="B65" s="35">
        <v>23200000</v>
      </c>
      <c r="C65" s="1" t="s">
        <v>55</v>
      </c>
      <c r="D65" s="2">
        <v>63479187.789999999</v>
      </c>
      <c r="E65" s="2">
        <v>0</v>
      </c>
      <c r="F65" s="8">
        <f t="shared" si="1"/>
        <v>63479187.789999999</v>
      </c>
    </row>
    <row r="66" spans="1:6" ht="13.5" customHeight="1" x14ac:dyDescent="0.2">
      <c r="B66" s="35">
        <v>23250000</v>
      </c>
      <c r="C66" s="1" t="s">
        <v>56</v>
      </c>
      <c r="D66" s="2">
        <v>55522546.340000004</v>
      </c>
      <c r="E66" s="2">
        <v>0</v>
      </c>
      <c r="F66" s="8">
        <f t="shared" si="1"/>
        <v>55522546.340000004</v>
      </c>
    </row>
    <row r="67" spans="1:6" ht="13.5" customHeight="1" x14ac:dyDescent="0.2">
      <c r="B67" s="35">
        <v>23300000</v>
      </c>
      <c r="C67" s="1" t="s">
        <v>75</v>
      </c>
      <c r="D67" s="2">
        <v>431260.74</v>
      </c>
      <c r="E67" s="2">
        <v>0</v>
      </c>
      <c r="F67" s="8">
        <f t="shared" si="1"/>
        <v>431260.74</v>
      </c>
    </row>
    <row r="68" spans="1:6" ht="13.5" customHeight="1" x14ac:dyDescent="0.2">
      <c r="B68" s="35">
        <v>23500000</v>
      </c>
      <c r="C68" s="1" t="s">
        <v>57</v>
      </c>
      <c r="D68" s="2">
        <v>1300938.96</v>
      </c>
      <c r="E68" s="2">
        <v>0</v>
      </c>
      <c r="F68" s="8">
        <f t="shared" si="1"/>
        <v>1300938.96</v>
      </c>
    </row>
    <row r="69" spans="1:6" ht="13.5" customHeight="1" x14ac:dyDescent="0.2">
      <c r="B69" s="35">
        <v>23510000</v>
      </c>
      <c r="C69" s="1" t="s">
        <v>58</v>
      </c>
      <c r="D69" s="2">
        <v>299096.21000000002</v>
      </c>
      <c r="E69" s="2">
        <v>0</v>
      </c>
      <c r="F69" s="8">
        <f t="shared" si="1"/>
        <v>299096.21000000002</v>
      </c>
    </row>
    <row r="70" spans="1:6" ht="13.5" customHeight="1" x14ac:dyDescent="0.2">
      <c r="B70" s="35">
        <v>23600000</v>
      </c>
      <c r="C70" s="1" t="s">
        <v>68</v>
      </c>
      <c r="D70" s="2">
        <v>2478.4699999999998</v>
      </c>
      <c r="E70" s="2">
        <v>0</v>
      </c>
      <c r="F70" s="8">
        <f t="shared" si="1"/>
        <v>2478.4699999999998</v>
      </c>
    </row>
    <row r="71" spans="1:6" ht="13.5" customHeight="1" x14ac:dyDescent="0.2">
      <c r="B71" s="35">
        <v>23710000</v>
      </c>
      <c r="C71" s="1" t="s">
        <v>59</v>
      </c>
      <c r="D71" s="2">
        <v>2597157.9700000002</v>
      </c>
      <c r="E71" s="2">
        <v>0</v>
      </c>
      <c r="F71" s="8">
        <f t="shared" si="1"/>
        <v>2597157.9700000002</v>
      </c>
    </row>
    <row r="72" spans="1:6" ht="13.5" customHeight="1" x14ac:dyDescent="0.2">
      <c r="B72" s="35">
        <v>23820380</v>
      </c>
      <c r="C72" s="1" t="s">
        <v>60</v>
      </c>
      <c r="D72" s="2">
        <v>751407.33</v>
      </c>
      <c r="E72" s="2">
        <v>0</v>
      </c>
      <c r="F72" s="8">
        <f t="shared" si="1"/>
        <v>751407.33</v>
      </c>
    </row>
    <row r="73" spans="1:6" ht="13.5" customHeight="1" x14ac:dyDescent="0.2">
      <c r="B73" s="35">
        <v>23820420</v>
      </c>
      <c r="C73" s="1" t="s">
        <v>73</v>
      </c>
      <c r="D73" s="2">
        <v>501753.4</v>
      </c>
      <c r="E73" s="2">
        <v>0</v>
      </c>
      <c r="F73" s="8">
        <f t="shared" si="1"/>
        <v>501753.4</v>
      </c>
    </row>
    <row r="74" spans="1:6" ht="13.5" customHeight="1" x14ac:dyDescent="0.2">
      <c r="B74" s="35">
        <v>23820430</v>
      </c>
      <c r="C74" s="1" t="s">
        <v>66</v>
      </c>
      <c r="D74" s="2">
        <v>168811.72</v>
      </c>
      <c r="E74" s="2">
        <v>0</v>
      </c>
      <c r="F74" s="8">
        <f t="shared" si="1"/>
        <v>168811.72</v>
      </c>
    </row>
    <row r="75" spans="1:6" ht="13.5" customHeight="1" x14ac:dyDescent="0.2">
      <c r="B75" s="35">
        <v>23820450</v>
      </c>
      <c r="C75" s="1" t="s">
        <v>76</v>
      </c>
      <c r="D75" s="2">
        <v>4702580</v>
      </c>
      <c r="E75" s="2">
        <v>0</v>
      </c>
      <c r="F75" s="8">
        <f t="shared" si="1"/>
        <v>4702580</v>
      </c>
    </row>
    <row r="76" spans="1:6" ht="13.5" customHeight="1" x14ac:dyDescent="0.2">
      <c r="B76" s="35">
        <v>23850200</v>
      </c>
      <c r="C76" s="1" t="s">
        <v>69</v>
      </c>
      <c r="D76" s="2">
        <v>68.819999999999993</v>
      </c>
      <c r="E76" s="2">
        <v>0</v>
      </c>
      <c r="F76" s="8">
        <f t="shared" si="1"/>
        <v>68.819999999999993</v>
      </c>
    </row>
    <row r="77" spans="1:6" s="25" customFormat="1" ht="15" customHeight="1" x14ac:dyDescent="0.2">
      <c r="A77"/>
      <c r="B77" s="35"/>
      <c r="C77" s="1"/>
      <c r="D77" s="2"/>
      <c r="E77" s="2"/>
      <c r="F77" s="8"/>
    </row>
    <row r="78" spans="1:6" ht="13.5" customHeight="1" x14ac:dyDescent="0.2">
      <c r="B78" s="35"/>
      <c r="C78" s="1"/>
      <c r="D78" s="2"/>
      <c r="E78" s="2"/>
      <c r="F78" s="8"/>
    </row>
    <row r="79" spans="1:6" ht="13.5" customHeight="1" x14ac:dyDescent="0.2">
      <c r="B79" s="36"/>
      <c r="C79" s="24" t="s">
        <v>41</v>
      </c>
      <c r="D79" s="22">
        <f>SUM(D25:D78)</f>
        <v>1979992402.3400002</v>
      </c>
      <c r="E79" s="22">
        <f>SUM(E25:E78)</f>
        <v>-991008362.8499999</v>
      </c>
      <c r="F79" s="23">
        <f t="shared" ref="F79:F120" si="2">+D79+E79</f>
        <v>988984039.49000025</v>
      </c>
    </row>
    <row r="80" spans="1:6" ht="13.5" customHeight="1" x14ac:dyDescent="0.2">
      <c r="B80" s="34"/>
      <c r="C80" s="9"/>
      <c r="D80" s="9"/>
      <c r="E80" s="9"/>
      <c r="F80" s="10"/>
    </row>
    <row r="81" spans="2:6" ht="13.5" customHeight="1" x14ac:dyDescent="0.2">
      <c r="B81" s="35">
        <v>21000000</v>
      </c>
      <c r="C81" s="1" t="s">
        <v>2</v>
      </c>
      <c r="D81" s="2">
        <v>8149455.8399999999</v>
      </c>
      <c r="E81" s="2">
        <v>0</v>
      </c>
      <c r="F81" s="8">
        <f t="shared" si="2"/>
        <v>8149455.8399999999</v>
      </c>
    </row>
    <row r="82" spans="2:6" ht="13.5" customHeight="1" x14ac:dyDescent="0.2">
      <c r="B82" s="35">
        <v>21100000</v>
      </c>
      <c r="C82" s="1" t="s">
        <v>4</v>
      </c>
      <c r="D82" s="2">
        <v>52914291.369999997</v>
      </c>
      <c r="E82" s="2">
        <v>-29093667.280000001</v>
      </c>
      <c r="F82" s="8">
        <f t="shared" si="2"/>
        <v>23820624.089999996</v>
      </c>
    </row>
    <row r="83" spans="2:6" ht="13.5" customHeight="1" x14ac:dyDescent="0.2">
      <c r="B83" s="35">
        <v>21106000</v>
      </c>
      <c r="C83" s="1" t="s">
        <v>6</v>
      </c>
      <c r="D83" s="2">
        <v>120202.42</v>
      </c>
      <c r="E83" s="2">
        <v>-120202.42</v>
      </c>
      <c r="F83" s="8">
        <f t="shared" si="2"/>
        <v>0</v>
      </c>
    </row>
    <row r="84" spans="2:6" ht="13.5" customHeight="1" x14ac:dyDescent="0.2">
      <c r="B84" s="35">
        <v>21200000</v>
      </c>
      <c r="C84" s="1" t="s">
        <v>7</v>
      </c>
      <c r="D84" s="2">
        <v>608063121.76999998</v>
      </c>
      <c r="E84" s="2">
        <v>-287444129.76999998</v>
      </c>
      <c r="F84" s="8">
        <f t="shared" si="2"/>
        <v>320618992</v>
      </c>
    </row>
    <row r="85" spans="2:6" ht="13.5" customHeight="1" x14ac:dyDescent="0.2">
      <c r="B85" s="35">
        <v>21205000</v>
      </c>
      <c r="C85" s="1" t="s">
        <v>8</v>
      </c>
      <c r="D85" s="2">
        <v>1757494.8</v>
      </c>
      <c r="E85" s="2">
        <v>-1757494.8</v>
      </c>
      <c r="F85" s="8">
        <f t="shared" si="2"/>
        <v>0</v>
      </c>
    </row>
    <row r="86" spans="2:6" ht="13.5" customHeight="1" x14ac:dyDescent="0.2">
      <c r="B86" s="35">
        <v>21206000</v>
      </c>
      <c r="C86" s="1" t="s">
        <v>9</v>
      </c>
      <c r="D86" s="2">
        <v>3611771.87</v>
      </c>
      <c r="E86" s="2">
        <v>-3611771.72</v>
      </c>
      <c r="F86" s="8">
        <f t="shared" si="2"/>
        <v>0.14999999990686774</v>
      </c>
    </row>
    <row r="87" spans="2:6" ht="13.5" customHeight="1" x14ac:dyDescent="0.2">
      <c r="B87" s="35">
        <v>21250000</v>
      </c>
      <c r="C87" s="1" t="s">
        <v>10</v>
      </c>
      <c r="D87" s="2">
        <v>111132842.5</v>
      </c>
      <c r="E87" s="2">
        <v>-41472290.200000003</v>
      </c>
      <c r="F87" s="8">
        <f t="shared" si="2"/>
        <v>69660552.299999997</v>
      </c>
    </row>
    <row r="88" spans="2:6" ht="13.5" customHeight="1" x14ac:dyDescent="0.2">
      <c r="B88" s="35">
        <v>21300000</v>
      </c>
      <c r="C88" s="1" t="s">
        <v>12</v>
      </c>
      <c r="D88" s="2">
        <v>613911.66</v>
      </c>
      <c r="E88" s="2">
        <v>-543450.78</v>
      </c>
      <c r="F88" s="8">
        <f t="shared" si="2"/>
        <v>70460.88</v>
      </c>
    </row>
    <row r="89" spans="2:6" ht="13.5" customHeight="1" x14ac:dyDescent="0.2">
      <c r="B89" s="35">
        <v>21310000</v>
      </c>
      <c r="C89" s="1" t="s">
        <v>13</v>
      </c>
      <c r="D89" s="2">
        <v>229599.71</v>
      </c>
      <c r="E89" s="2">
        <v>-191679.55</v>
      </c>
      <c r="F89" s="8">
        <f t="shared" si="2"/>
        <v>37920.160000000003</v>
      </c>
    </row>
    <row r="90" spans="2:6" ht="13.5" customHeight="1" x14ac:dyDescent="0.2">
      <c r="B90" s="35">
        <v>21400000</v>
      </c>
      <c r="C90" s="1" t="s">
        <v>14</v>
      </c>
      <c r="D90" s="2">
        <v>222146.87</v>
      </c>
      <c r="E90" s="2">
        <v>-219026.5</v>
      </c>
      <c r="F90" s="8">
        <f t="shared" si="2"/>
        <v>3120.3699999999953</v>
      </c>
    </row>
    <row r="91" spans="2:6" ht="13.5" customHeight="1" x14ac:dyDescent="0.2">
      <c r="B91" s="35">
        <v>21500000</v>
      </c>
      <c r="C91" s="1" t="s">
        <v>15</v>
      </c>
      <c r="D91" s="2">
        <v>7150244.5199999996</v>
      </c>
      <c r="E91" s="2">
        <v>-6644670.8099999996</v>
      </c>
      <c r="F91" s="8">
        <f t="shared" si="2"/>
        <v>505573.70999999996</v>
      </c>
    </row>
    <row r="92" spans="2:6" ht="13.5" customHeight="1" x14ac:dyDescent="0.2">
      <c r="B92" s="35">
        <v>21510000</v>
      </c>
      <c r="C92" s="1" t="s">
        <v>16</v>
      </c>
      <c r="D92" s="2">
        <v>925732.95</v>
      </c>
      <c r="E92" s="2">
        <v>-626474.87</v>
      </c>
      <c r="F92" s="8">
        <f t="shared" si="2"/>
        <v>299258.07999999996</v>
      </c>
    </row>
    <row r="93" spans="2:6" ht="13.5" customHeight="1" x14ac:dyDescent="0.2">
      <c r="B93" s="35">
        <v>21600000</v>
      </c>
      <c r="C93" s="1" t="s">
        <v>17</v>
      </c>
      <c r="D93" s="2">
        <v>621651.22</v>
      </c>
      <c r="E93" s="2">
        <v>-574705.39</v>
      </c>
      <c r="F93" s="8">
        <f t="shared" si="2"/>
        <v>46945.829999999958</v>
      </c>
    </row>
    <row r="94" spans="2:6" ht="13.5" customHeight="1" x14ac:dyDescent="0.2">
      <c r="B94" s="35">
        <v>21610000</v>
      </c>
      <c r="C94" s="1" t="s">
        <v>18</v>
      </c>
      <c r="D94" s="2">
        <v>126575.52</v>
      </c>
      <c r="E94" s="2">
        <v>-120399</v>
      </c>
      <c r="F94" s="8">
        <f t="shared" si="2"/>
        <v>6176.5200000000041</v>
      </c>
    </row>
    <row r="95" spans="2:6" ht="13.5" customHeight="1" x14ac:dyDescent="0.2">
      <c r="B95" s="35">
        <v>21700000</v>
      </c>
      <c r="C95" s="1" t="s">
        <v>19</v>
      </c>
      <c r="D95" s="2">
        <v>162330.75</v>
      </c>
      <c r="E95" s="2">
        <v>-148482.38</v>
      </c>
      <c r="F95" s="8">
        <f t="shared" si="2"/>
        <v>13848.369999999995</v>
      </c>
    </row>
    <row r="96" spans="2:6" ht="13.5" customHeight="1" x14ac:dyDescent="0.2">
      <c r="B96" s="35">
        <v>21710000</v>
      </c>
      <c r="C96" s="1" t="s">
        <v>20</v>
      </c>
      <c r="D96" s="2">
        <v>5310910.88</v>
      </c>
      <c r="E96" s="2">
        <v>-5098132.99</v>
      </c>
      <c r="F96" s="8">
        <f t="shared" si="2"/>
        <v>212777.88999999966</v>
      </c>
    </row>
    <row r="97" spans="2:6" ht="13.5" customHeight="1" x14ac:dyDescent="0.2">
      <c r="B97" s="35">
        <v>21800000</v>
      </c>
      <c r="C97" s="1" t="s">
        <v>21</v>
      </c>
      <c r="D97" s="2">
        <v>282887.15000000002</v>
      </c>
      <c r="E97" s="2">
        <v>-272228.19</v>
      </c>
      <c r="F97" s="8">
        <f t="shared" si="2"/>
        <v>10658.960000000021</v>
      </c>
    </row>
    <row r="98" spans="2:6" ht="13.5" customHeight="1" x14ac:dyDescent="0.2">
      <c r="B98" s="35">
        <v>21820300</v>
      </c>
      <c r="C98" s="1" t="s">
        <v>22</v>
      </c>
      <c r="D98" s="2">
        <v>573388.19999999995</v>
      </c>
      <c r="E98" s="2">
        <v>-573388.19999999995</v>
      </c>
      <c r="F98" s="8">
        <f t="shared" si="2"/>
        <v>0</v>
      </c>
    </row>
    <row r="99" spans="2:6" ht="13.5" customHeight="1" x14ac:dyDescent="0.2">
      <c r="B99" s="35">
        <v>21820350</v>
      </c>
      <c r="C99" s="1" t="s">
        <v>23</v>
      </c>
      <c r="D99" s="2">
        <v>840957.51</v>
      </c>
      <c r="E99" s="2">
        <v>-840957.51</v>
      </c>
      <c r="F99" s="8">
        <f t="shared" si="2"/>
        <v>0</v>
      </c>
    </row>
    <row r="100" spans="2:6" ht="13.5" customHeight="1" x14ac:dyDescent="0.2">
      <c r="B100" s="35">
        <v>21820360</v>
      </c>
      <c r="C100" s="1" t="s">
        <v>24</v>
      </c>
      <c r="D100" s="2">
        <v>17215943.309999999</v>
      </c>
      <c r="E100" s="2">
        <v>-15128207.65</v>
      </c>
      <c r="F100" s="8">
        <f t="shared" si="2"/>
        <v>2087735.6599999983</v>
      </c>
    </row>
    <row r="101" spans="2:6" ht="13.5" customHeight="1" x14ac:dyDescent="0.2">
      <c r="B101" s="35">
        <v>21820410</v>
      </c>
      <c r="C101" s="1" t="s">
        <v>26</v>
      </c>
      <c r="D101" s="2">
        <v>68012196.909999996</v>
      </c>
      <c r="E101" s="2">
        <v>-49105492.549999997</v>
      </c>
      <c r="F101" s="8">
        <f t="shared" si="2"/>
        <v>18906704.359999999</v>
      </c>
    </row>
    <row r="102" spans="2:6" ht="13.5" customHeight="1" x14ac:dyDescent="0.2">
      <c r="B102" s="35">
        <v>21820420</v>
      </c>
      <c r="C102" s="1" t="s">
        <v>27</v>
      </c>
      <c r="D102" s="2">
        <v>72896704.109999999</v>
      </c>
      <c r="E102" s="2">
        <v>-43010183.299999997</v>
      </c>
      <c r="F102" s="8">
        <f t="shared" si="2"/>
        <v>29886520.810000002</v>
      </c>
    </row>
    <row r="103" spans="2:6" ht="13.5" customHeight="1" x14ac:dyDescent="0.2">
      <c r="B103" s="35">
        <v>21820500</v>
      </c>
      <c r="C103" s="1" t="s">
        <v>70</v>
      </c>
      <c r="D103" s="2">
        <v>35611875.880000003</v>
      </c>
      <c r="E103" s="2">
        <v>-3493605.58</v>
      </c>
      <c r="F103" s="8">
        <f t="shared" si="2"/>
        <v>32118270.300000004</v>
      </c>
    </row>
    <row r="104" spans="2:6" ht="13.5" customHeight="1" x14ac:dyDescent="0.2">
      <c r="B104" s="35">
        <v>21850100</v>
      </c>
      <c r="C104" s="1" t="s">
        <v>29</v>
      </c>
      <c r="D104" s="2">
        <v>0</v>
      </c>
      <c r="E104" s="2">
        <v>0</v>
      </c>
      <c r="F104" s="8">
        <f t="shared" si="2"/>
        <v>0</v>
      </c>
    </row>
    <row r="105" spans="2:6" ht="13.5" customHeight="1" x14ac:dyDescent="0.2">
      <c r="B105" s="35">
        <v>21920000</v>
      </c>
      <c r="C105" s="1" t="s">
        <v>31</v>
      </c>
      <c r="D105" s="2">
        <v>26619.81</v>
      </c>
      <c r="E105" s="2">
        <v>-9815.19</v>
      </c>
      <c r="F105" s="8">
        <f t="shared" si="2"/>
        <v>16804.620000000003</v>
      </c>
    </row>
    <row r="106" spans="2:6" ht="13.5" customHeight="1" x14ac:dyDescent="0.2">
      <c r="B106" s="35">
        <v>21982300</v>
      </c>
      <c r="C106" s="1" t="s">
        <v>38</v>
      </c>
      <c r="D106" s="2">
        <v>19532.900000000001</v>
      </c>
      <c r="E106" s="2">
        <v>-19532.900000000001</v>
      </c>
      <c r="F106" s="8">
        <f t="shared" si="2"/>
        <v>0</v>
      </c>
    </row>
    <row r="107" spans="2:6" ht="13.5" customHeight="1" x14ac:dyDescent="0.2">
      <c r="B107" s="35">
        <v>21982360</v>
      </c>
      <c r="C107" s="1" t="s">
        <v>39</v>
      </c>
      <c r="D107" s="2">
        <v>954061.22</v>
      </c>
      <c r="E107" s="2">
        <v>-775831.85</v>
      </c>
      <c r="F107" s="8">
        <f t="shared" si="2"/>
        <v>178229.37</v>
      </c>
    </row>
    <row r="108" spans="2:6" ht="13.5" customHeight="1" x14ac:dyDescent="0.2">
      <c r="B108" s="35">
        <v>21982380</v>
      </c>
      <c r="C108" s="1" t="s">
        <v>33</v>
      </c>
      <c r="D108" s="2">
        <v>26033</v>
      </c>
      <c r="E108" s="2">
        <v>-26033</v>
      </c>
      <c r="F108" s="8">
        <f t="shared" si="2"/>
        <v>0</v>
      </c>
    </row>
    <row r="109" spans="2:6" ht="13.5" customHeight="1" x14ac:dyDescent="0.2">
      <c r="B109" s="35">
        <v>21982410</v>
      </c>
      <c r="C109" s="1" t="s">
        <v>40</v>
      </c>
      <c r="D109" s="2">
        <v>3379113.01</v>
      </c>
      <c r="E109" s="2">
        <v>-2322622.23</v>
      </c>
      <c r="F109" s="8">
        <f t="shared" si="2"/>
        <v>1056490.7799999998</v>
      </c>
    </row>
    <row r="110" spans="2:6" ht="13.5" customHeight="1" x14ac:dyDescent="0.2">
      <c r="B110" s="35">
        <v>21982420</v>
      </c>
      <c r="C110" s="1" t="s">
        <v>35</v>
      </c>
      <c r="D110" s="2">
        <v>996930.91</v>
      </c>
      <c r="E110" s="2">
        <v>-666739.68000000005</v>
      </c>
      <c r="F110" s="8">
        <f t="shared" si="2"/>
        <v>330191.23</v>
      </c>
    </row>
    <row r="111" spans="2:6" ht="13.5" customHeight="1" x14ac:dyDescent="0.2">
      <c r="B111" s="35">
        <v>21982500</v>
      </c>
      <c r="C111" s="1" t="s">
        <v>74</v>
      </c>
      <c r="D111" s="2">
        <v>3866942.03</v>
      </c>
      <c r="E111" s="2">
        <v>-378239.89</v>
      </c>
      <c r="F111" s="8">
        <f t="shared" si="2"/>
        <v>3488702.1399999997</v>
      </c>
    </row>
    <row r="112" spans="2:6" ht="13.5" customHeight="1" x14ac:dyDescent="0.2">
      <c r="B112" s="35">
        <v>21990218</v>
      </c>
      <c r="C112" s="1" t="s">
        <v>67</v>
      </c>
      <c r="D112" s="2">
        <v>17275</v>
      </c>
      <c r="E112" s="2">
        <v>-4779.42</v>
      </c>
      <c r="F112" s="8">
        <f t="shared" si="2"/>
        <v>12495.58</v>
      </c>
    </row>
    <row r="113" spans="1:7" ht="13.5" customHeight="1" x14ac:dyDescent="0.2">
      <c r="B113" s="35">
        <v>23000000</v>
      </c>
      <c r="C113" s="1" t="s">
        <v>53</v>
      </c>
      <c r="D113" s="2">
        <v>2303424.5699999998</v>
      </c>
      <c r="E113" s="2">
        <v>0</v>
      </c>
      <c r="F113" s="8">
        <f t="shared" si="2"/>
        <v>2303424.5699999998</v>
      </c>
    </row>
    <row r="114" spans="1:7" ht="13.5" customHeight="1" x14ac:dyDescent="0.2">
      <c r="B114" s="35">
        <v>23100000</v>
      </c>
      <c r="C114" s="1" t="s">
        <v>54</v>
      </c>
      <c r="D114" s="2">
        <v>404145.51</v>
      </c>
      <c r="E114" s="2">
        <v>0</v>
      </c>
      <c r="F114" s="8">
        <f t="shared" si="2"/>
        <v>404145.51</v>
      </c>
    </row>
    <row r="115" spans="1:7" ht="13.5" customHeight="1" x14ac:dyDescent="0.2">
      <c r="B115" s="35">
        <v>23200000</v>
      </c>
      <c r="C115" s="1" t="s">
        <v>55</v>
      </c>
      <c r="D115" s="2">
        <v>21367690.629999999</v>
      </c>
      <c r="E115" s="2">
        <v>0</v>
      </c>
      <c r="F115" s="8">
        <f t="shared" si="2"/>
        <v>21367690.629999999</v>
      </c>
    </row>
    <row r="116" spans="1:7" ht="13.5" customHeight="1" x14ac:dyDescent="0.2">
      <c r="B116" s="35">
        <v>23250000</v>
      </c>
      <c r="C116" s="1" t="s">
        <v>56</v>
      </c>
      <c r="D116" s="2">
        <v>10800</v>
      </c>
      <c r="E116" s="2">
        <v>0</v>
      </c>
      <c r="F116" s="8">
        <f t="shared" si="2"/>
        <v>10800</v>
      </c>
    </row>
    <row r="117" spans="1:7" ht="13.5" customHeight="1" x14ac:dyDescent="0.2">
      <c r="B117" s="35">
        <v>23500000</v>
      </c>
      <c r="C117" s="1" t="s">
        <v>57</v>
      </c>
      <c r="D117" s="2">
        <v>91650</v>
      </c>
      <c r="E117" s="2">
        <v>0</v>
      </c>
      <c r="F117" s="8">
        <f t="shared" si="2"/>
        <v>91650</v>
      </c>
    </row>
    <row r="118" spans="1:7" ht="13.5" customHeight="1" x14ac:dyDescent="0.2">
      <c r="B118" s="35">
        <v>23510000</v>
      </c>
      <c r="C118" s="1" t="s">
        <v>58</v>
      </c>
      <c r="D118" s="2">
        <v>24780</v>
      </c>
      <c r="E118" s="2">
        <v>0</v>
      </c>
      <c r="F118" s="8">
        <f t="shared" si="2"/>
        <v>24780</v>
      </c>
    </row>
    <row r="119" spans="1:7" s="25" customFormat="1" ht="13.5" customHeight="1" x14ac:dyDescent="0.2">
      <c r="A119"/>
      <c r="B119" s="35">
        <v>23710000</v>
      </c>
      <c r="C119" s="1" t="s">
        <v>59</v>
      </c>
      <c r="D119" s="2">
        <v>49874.400000000001</v>
      </c>
      <c r="E119" s="2">
        <v>0</v>
      </c>
      <c r="F119" s="8">
        <f t="shared" si="2"/>
        <v>49874.400000000001</v>
      </c>
    </row>
    <row r="120" spans="1:7" s="16" customFormat="1" ht="13.5" customHeight="1" x14ac:dyDescent="0.25">
      <c r="A120"/>
      <c r="B120" s="36"/>
      <c r="C120" s="24" t="s">
        <v>42</v>
      </c>
      <c r="D120" s="22">
        <f>SUM(D80:D119)</f>
        <v>1030085110.7099998</v>
      </c>
      <c r="E120" s="22">
        <f>SUM(E80:E119)</f>
        <v>-494294235.59999996</v>
      </c>
      <c r="F120" s="23">
        <f t="shared" si="2"/>
        <v>535790875.10999984</v>
      </c>
      <c r="G120" s="42"/>
    </row>
    <row r="121" spans="1:7" ht="13.5" customHeight="1" x14ac:dyDescent="0.2">
      <c r="B121" s="34"/>
      <c r="C121" s="9"/>
      <c r="D121" s="9"/>
      <c r="E121" s="9"/>
      <c r="F121" s="10"/>
    </row>
    <row r="122" spans="1:7" ht="13.5" customHeight="1" x14ac:dyDescent="0.25">
      <c r="A122" s="16"/>
      <c r="B122" s="37" t="s">
        <v>47</v>
      </c>
      <c r="C122" s="17"/>
      <c r="D122" s="18">
        <f>D79+D120</f>
        <v>3010077513.0500002</v>
      </c>
      <c r="E122" s="18">
        <f>E79+E120</f>
        <v>-1485302598.4499998</v>
      </c>
      <c r="F122" s="19">
        <f>F79+F120</f>
        <v>1524774914.6000001</v>
      </c>
    </row>
    <row r="123" spans="1:7" s="16" customFormat="1" ht="13.5" customHeight="1" thickBot="1" x14ac:dyDescent="0.3">
      <c r="A123"/>
      <c r="B123" s="38"/>
      <c r="C123" s="11"/>
      <c r="D123" s="26"/>
      <c r="E123" s="26"/>
      <c r="F123" s="27"/>
    </row>
    <row r="124" spans="1:7" ht="13.5" customHeight="1" thickBot="1" x14ac:dyDescent="0.25">
      <c r="B124" s="32"/>
      <c r="C124" s="6"/>
      <c r="D124" s="6"/>
      <c r="E124" s="6"/>
      <c r="F124" s="7"/>
    </row>
    <row r="125" spans="1:7" ht="13.5" customHeight="1" thickBot="1" x14ac:dyDescent="0.25">
      <c r="B125" s="33" t="s">
        <v>63</v>
      </c>
      <c r="C125" s="14"/>
      <c r="D125" s="14"/>
      <c r="E125" s="14"/>
      <c r="F125" s="15"/>
    </row>
    <row r="126" spans="1:7" ht="13.5" customHeight="1" x14ac:dyDescent="0.2">
      <c r="B126" s="32"/>
      <c r="C126" s="6"/>
      <c r="D126" s="6"/>
      <c r="E126" s="6"/>
      <c r="F126" s="7"/>
    </row>
    <row r="127" spans="1:7" s="25" customFormat="1" ht="13.5" customHeight="1" x14ac:dyDescent="0.2">
      <c r="A127"/>
      <c r="B127" s="35">
        <v>220000099</v>
      </c>
      <c r="C127" s="1" t="s">
        <v>48</v>
      </c>
      <c r="D127" s="2">
        <f>+'[1]patrimonio activos 311222'!E109</f>
        <v>2188.36</v>
      </c>
      <c r="E127" s="2">
        <f>+'[1]patrimonio activos 311222'!F109</f>
        <v>0</v>
      </c>
      <c r="F127" s="8">
        <f t="shared" ref="F127:F128" si="3">+D127+E127</f>
        <v>2188.36</v>
      </c>
    </row>
    <row r="128" spans="1:7" ht="13.5" customHeight="1" x14ac:dyDescent="0.2">
      <c r="B128" s="35">
        <v>221000099</v>
      </c>
      <c r="C128" s="1" t="s">
        <v>49</v>
      </c>
      <c r="D128" s="2">
        <f>+'[1]patrimonio activos 311222'!E110</f>
        <v>416111.2</v>
      </c>
      <c r="E128" s="2">
        <v>-228577.78</v>
      </c>
      <c r="F128" s="8">
        <f t="shared" si="3"/>
        <v>187533.42</v>
      </c>
    </row>
    <row r="129" spans="1:6" ht="13.5" customHeight="1" x14ac:dyDescent="0.2">
      <c r="B129" s="36"/>
      <c r="C129" s="24" t="s">
        <v>41</v>
      </c>
      <c r="D129" s="22">
        <f>SUM(D127:D128)</f>
        <v>418299.56</v>
      </c>
      <c r="E129" s="22">
        <f>SUM(E127:E128)</f>
        <v>-228577.78</v>
      </c>
      <c r="F129" s="23">
        <f>SUM(F127:F128)</f>
        <v>189721.78</v>
      </c>
    </row>
    <row r="130" spans="1:6" s="25" customFormat="1" ht="13.5" customHeight="1" x14ac:dyDescent="0.2">
      <c r="A130"/>
      <c r="B130" s="34"/>
      <c r="C130" s="9"/>
      <c r="D130" s="20"/>
      <c r="E130" s="20"/>
      <c r="F130" s="21"/>
    </row>
    <row r="131" spans="1:6" ht="13.5" customHeight="1" x14ac:dyDescent="0.25">
      <c r="A131" s="16"/>
      <c r="B131" s="35">
        <v>221000099</v>
      </c>
      <c r="C131" s="1" t="s">
        <v>49</v>
      </c>
      <c r="D131" s="2">
        <f>+'[1]patrimonio activos 311222'!$E$111</f>
        <v>294809.11</v>
      </c>
      <c r="E131" s="2">
        <v>-143913.19</v>
      </c>
      <c r="F131" s="8">
        <f t="shared" ref="F131" si="4">+D131+E131</f>
        <v>150895.91999999998</v>
      </c>
    </row>
    <row r="132" spans="1:6" s="16" customFormat="1" ht="13.5" customHeight="1" x14ac:dyDescent="0.25">
      <c r="A132"/>
      <c r="B132" s="36"/>
      <c r="C132" s="24" t="s">
        <v>42</v>
      </c>
      <c r="D132" s="22">
        <f>SUM(D131:D131)</f>
        <v>294809.11</v>
      </c>
      <c r="E132" s="22">
        <f>SUM(E131:E131)</f>
        <v>-143913.19</v>
      </c>
      <c r="F132" s="23">
        <f>SUM(F131:F131)</f>
        <v>150895.91999999998</v>
      </c>
    </row>
    <row r="133" spans="1:6" ht="13.5" customHeight="1" x14ac:dyDescent="0.2">
      <c r="B133" s="34"/>
      <c r="C133" s="9"/>
      <c r="D133" s="9"/>
      <c r="E133" s="9"/>
      <c r="F133" s="10"/>
    </row>
    <row r="134" spans="1:6" ht="24.95" customHeight="1" x14ac:dyDescent="0.25">
      <c r="B134" s="37" t="s">
        <v>64</v>
      </c>
      <c r="C134" s="17"/>
      <c r="D134" s="18">
        <f>D129+D132</f>
        <v>713108.66999999993</v>
      </c>
      <c r="E134" s="18">
        <f>E129+E132</f>
        <v>-372490.97</v>
      </c>
      <c r="F134" s="19">
        <f>F129+F132</f>
        <v>340617.69999999995</v>
      </c>
    </row>
    <row r="135" spans="1:6" ht="24.95" customHeight="1" thickBot="1" x14ac:dyDescent="0.25">
      <c r="B135" s="38"/>
      <c r="C135" s="11"/>
      <c r="D135" s="26"/>
      <c r="E135" s="26"/>
      <c r="F135" s="27"/>
    </row>
    <row r="136" spans="1:6" ht="24.95" customHeight="1" x14ac:dyDescent="0.2">
      <c r="B136" s="39"/>
      <c r="C136" s="6"/>
      <c r="D136" s="6"/>
      <c r="E136" s="6"/>
      <c r="F136" s="6"/>
    </row>
    <row r="137" spans="1:6" ht="24.95" customHeight="1" x14ac:dyDescent="0.2">
      <c r="D137" s="41"/>
      <c r="E137" s="41"/>
      <c r="F137" s="41"/>
    </row>
    <row r="138" spans="1:6" ht="24.95" customHeight="1" x14ac:dyDescent="0.2">
      <c r="D138" s="41"/>
      <c r="E138" s="41"/>
      <c r="F138" s="41"/>
    </row>
    <row r="139" spans="1:6" ht="24.95" customHeight="1" x14ac:dyDescent="0.2"/>
    <row r="140" spans="1:6" ht="24.95" customHeight="1" x14ac:dyDescent="0.2"/>
    <row r="141" spans="1:6" ht="24.95" customHeight="1" x14ac:dyDescent="0.2"/>
    <row r="142" spans="1:6" ht="24.95" customHeight="1" x14ac:dyDescent="0.2"/>
    <row r="143" spans="1:6" ht="24.95" customHeight="1" x14ac:dyDescent="0.2"/>
    <row r="144" spans="1:6" ht="24.95" customHeight="1" x14ac:dyDescent="0.2"/>
    <row r="145" ht="24.95" customHeight="1" x14ac:dyDescent="0.2"/>
    <row r="146" ht="24.95" customHeight="1" x14ac:dyDescent="0.2"/>
    <row r="147" ht="24.95" customHeight="1" x14ac:dyDescent="0.2"/>
    <row r="148" ht="24.95" customHeight="1" x14ac:dyDescent="0.2"/>
    <row r="149" ht="24.95" customHeight="1" x14ac:dyDescent="0.2"/>
    <row r="150" ht="24.95" customHeight="1" x14ac:dyDescent="0.2"/>
    <row r="151" ht="24.95" customHeight="1" x14ac:dyDescent="0.2"/>
    <row r="152" ht="24.95" customHeight="1" x14ac:dyDescent="0.2"/>
    <row r="153" ht="24.95" customHeight="1" x14ac:dyDescent="0.2"/>
    <row r="154" ht="24.95" customHeight="1" x14ac:dyDescent="0.2"/>
    <row r="155" ht="24.95" customHeight="1" x14ac:dyDescent="0.2"/>
    <row r="156" ht="24.95" customHeight="1" x14ac:dyDescent="0.2"/>
    <row r="157" ht="24.95" customHeight="1" x14ac:dyDescent="0.2"/>
    <row r="158" ht="15" customHeight="1" x14ac:dyDescent="0.2"/>
  </sheetData>
  <phoneticPr fontId="3" type="noConversion"/>
  <pageMargins left="0.39370078740157483" right="0.27559055118110237" top="0.27559055118110237" bottom="0.39370078740157483" header="0" footer="0"/>
  <pageSetup paperSize="9" scale="95" fitToHeight="3" orientation="portrait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INFORME, 31.12.2024</vt:lpstr>
      <vt:lpstr>'INFORME, 31.12.2024'!Títulos_a_imprimir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Gomez Reche</dc:creator>
  <cp:lastModifiedBy>Tomás Canales Lara</cp:lastModifiedBy>
  <cp:lastPrinted>2019-04-11T17:21:48Z</cp:lastPrinted>
  <dcterms:created xsi:type="dcterms:W3CDTF">2014-10-06T11:31:36Z</dcterms:created>
  <dcterms:modified xsi:type="dcterms:W3CDTF">2025-04-09T12:57:22Z</dcterms:modified>
</cp:coreProperties>
</file>