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fgv.es\Documentos\1039_Adquisiciones\Contratacion\Area\1 INFORMES\Auditora interna\"/>
    </mc:Choice>
  </mc:AlternateContent>
  <xr:revisionPtr revIDLastSave="0" documentId="13_ncr:1_{E4DA312D-850D-4EC5-B8B1-82AE345E0D7D}" xr6:coauthVersionLast="36" xr6:coauthVersionMax="36" xr10:uidLastSave="{00000000-0000-0000-0000-000000000000}"/>
  <bookViews>
    <workbookView xWindow="0" yWindow="0" windowWidth="28800" windowHeight="11832" xr2:uid="{00000000-000D-0000-FFFF-FFFF00000000}"/>
  </bookViews>
  <sheets>
    <sheet name=" Adjudicado " sheetId="1" r:id="rId1"/>
  </sheets>
  <definedNames>
    <definedName name="_xlnm.Print_Area" localSheetId="0">' Adjudicado '!$A$1:$M$27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1" l="1"/>
  <c r="L27" i="1"/>
  <c r="J30" i="1"/>
  <c r="J32" i="1" s="1"/>
  <c r="J27" i="1"/>
  <c r="J13" i="1"/>
  <c r="L13" i="1"/>
  <c r="J24" i="1"/>
  <c r="J19" i="1"/>
  <c r="L19" i="1"/>
  <c r="M29" i="1" l="1"/>
  <c r="M26" i="1"/>
  <c r="L24" i="1"/>
  <c r="M21" i="1" s="1"/>
  <c r="K20" i="1"/>
  <c r="L17" i="1"/>
  <c r="M15" i="1" s="1"/>
  <c r="J17" i="1"/>
  <c r="K14" i="1" s="1"/>
  <c r="L11" i="1"/>
  <c r="J11" i="1"/>
  <c r="K9" i="1" s="1"/>
  <c r="M22" i="1" l="1"/>
  <c r="L32" i="1"/>
  <c r="K19" i="1"/>
  <c r="K22" i="1"/>
  <c r="M19" i="1"/>
  <c r="K8" i="1"/>
  <c r="M8" i="1"/>
  <c r="M9" i="1"/>
  <c r="M20" i="1"/>
  <c r="K10" i="1"/>
  <c r="K15" i="1"/>
  <c r="K21" i="1"/>
  <c r="K13" i="1"/>
  <c r="M13" i="1"/>
  <c r="M14" i="1"/>
  <c r="M10" i="1"/>
  <c r="E24" i="1"/>
  <c r="E17" i="1"/>
  <c r="E11" i="1"/>
  <c r="C17" i="1"/>
  <c r="E32" i="1" l="1"/>
  <c r="F29" i="1"/>
  <c r="F26" i="1"/>
  <c r="F22" i="1"/>
  <c r="C24" i="1"/>
  <c r="D22" i="1" s="1"/>
  <c r="F15" i="1"/>
  <c r="F10" i="1"/>
  <c r="C11" i="1"/>
  <c r="D9" i="1" s="1"/>
  <c r="F20" i="1" l="1"/>
  <c r="F19" i="1"/>
  <c r="F21" i="1"/>
  <c r="D19" i="1"/>
  <c r="F8" i="1"/>
  <c r="F9" i="1"/>
  <c r="D10" i="1"/>
  <c r="D8" i="1"/>
  <c r="D21" i="1"/>
  <c r="F14" i="1"/>
  <c r="D15" i="1"/>
  <c r="D20" i="1"/>
  <c r="F13" i="1"/>
  <c r="D13" i="1" l="1"/>
  <c r="D14" i="1"/>
  <c r="C32" i="1"/>
</calcChain>
</file>

<file path=xl/sharedStrings.xml><?xml version="1.0" encoding="utf-8"?>
<sst xmlns="http://schemas.openxmlformats.org/spreadsheetml/2006/main" count="70" uniqueCount="22">
  <si>
    <t>Tipo de Contrato</t>
  </si>
  <si>
    <t>Procedimiento de adjudicación</t>
  </si>
  <si>
    <t>Importe</t>
  </si>
  <si>
    <t>Nº Contratos</t>
  </si>
  <si>
    <t>€</t>
  </si>
  <si>
    <t>%</t>
  </si>
  <si>
    <t>Nº</t>
  </si>
  <si>
    <t>Obras</t>
  </si>
  <si>
    <t>Abiertos</t>
  </si>
  <si>
    <t>Negociado sin publicidad</t>
  </si>
  <si>
    <t>Negociado con publicidad</t>
  </si>
  <si>
    <t>Subtotal</t>
  </si>
  <si>
    <t xml:space="preserve"> </t>
  </si>
  <si>
    <t>Suministros</t>
  </si>
  <si>
    <t>Restringido</t>
  </si>
  <si>
    <t>Servicios</t>
  </si>
  <si>
    <t>Menores</t>
  </si>
  <si>
    <t>Sistemas Dinámicos de Adquisición</t>
  </si>
  <si>
    <t>Adjudicaciones 2023 Obras, Servicios y Suministros</t>
  </si>
  <si>
    <t>Adquisición centralizada</t>
  </si>
  <si>
    <t>Total adjudicado</t>
  </si>
  <si>
    <t>Adjudicaciones 2024 Obras, Servicios y Suministros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</si>
</sst>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(\ #,##0.00\)"/>
    <numFmt numFmtId="165" formatCode="#,##0.00\ _);\(\ #,##0.00\ \)"/>
    <numFmt numFmtId="166" formatCode="#,##0;\(\ #,##0\)"/>
  </numFmts>
  <fonts count="5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1" fillId="0" borderId="0" xfId="0" applyFont="1"/>
    <xf numFmtId="4" fontId="1" fillId="0" borderId="0" xfId="0" applyNumberFormat="1" applyFont="1"/>
    <xf numFmtId="9" fontId="1" fillId="0" borderId="0" xfId="1" applyFont="1"/>
    <xf numFmtId="3" fontId="1" fillId="0" borderId="0" xfId="0" applyNumberFormat="1" applyFont="1"/>
    <xf numFmtId="9" fontId="2" fillId="2" borderId="1" xfId="1" applyFont="1" applyFill="1" applyBorder="1" applyAlignment="1">
      <alignment horizontal="center"/>
    </xf>
    <xf numFmtId="0" fontId="1" fillId="0" borderId="1" xfId="0" applyFont="1" applyBorder="1"/>
    <xf numFmtId="9" fontId="0" fillId="0" borderId="1" xfId="1" applyFont="1" applyBorder="1"/>
    <xf numFmtId="4" fontId="0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4" fontId="2" fillId="0" borderId="1" xfId="0" applyNumberFormat="1" applyFont="1" applyBorder="1"/>
    <xf numFmtId="3" fontId="2" fillId="0" borderId="1" xfId="0" applyNumberFormat="1" applyFont="1" applyBorder="1"/>
    <xf numFmtId="4" fontId="0" fillId="0" borderId="1" xfId="0" applyNumberFormat="1" applyFont="1" applyBorder="1"/>
    <xf numFmtId="0" fontId="0" fillId="0" borderId="1" xfId="0" applyFont="1" applyBorder="1"/>
    <xf numFmtId="0" fontId="1" fillId="0" borderId="1" xfId="0" applyFont="1" applyFill="1" applyBorder="1"/>
    <xf numFmtId="9" fontId="1" fillId="0" borderId="1" xfId="1" applyFont="1" applyFill="1" applyBorder="1"/>
    <xf numFmtId="0" fontId="0" fillId="0" borderId="1" xfId="0" applyFont="1" applyFill="1" applyBorder="1"/>
    <xf numFmtId="0" fontId="1" fillId="0" borderId="1" xfId="0" applyFont="1" applyFill="1" applyBorder="1" applyAlignment="1">
      <alignment horizontal="right"/>
    </xf>
    <xf numFmtId="4" fontId="2" fillId="0" borderId="1" xfId="0" applyNumberFormat="1" applyFont="1" applyFill="1" applyBorder="1"/>
    <xf numFmtId="3" fontId="2" fillId="0" borderId="1" xfId="0" applyNumberFormat="1" applyFont="1" applyFill="1" applyBorder="1"/>
    <xf numFmtId="0" fontId="1" fillId="3" borderId="0" xfId="0" applyFont="1" applyFill="1"/>
    <xf numFmtId="4" fontId="1" fillId="3" borderId="0" xfId="0" applyNumberFormat="1" applyFont="1" applyFill="1"/>
    <xf numFmtId="9" fontId="1" fillId="3" borderId="0" xfId="1" applyFont="1" applyFill="1"/>
    <xf numFmtId="3" fontId="1" fillId="3" borderId="0" xfId="0" applyNumberFormat="1" applyFont="1" applyFill="1"/>
    <xf numFmtId="0" fontId="2" fillId="3" borderId="0" xfId="0" applyFont="1" applyFill="1"/>
    <xf numFmtId="4" fontId="3" fillId="3" borderId="0" xfId="0" applyNumberFormat="1" applyFont="1" applyFill="1"/>
    <xf numFmtId="9" fontId="3" fillId="3" borderId="0" xfId="1" applyFont="1" applyFill="1"/>
    <xf numFmtId="9" fontId="0" fillId="3" borderId="0" xfId="1" applyFont="1" applyFill="1"/>
    <xf numFmtId="4" fontId="0" fillId="3" borderId="0" xfId="0" applyNumberFormat="1" applyFont="1" applyFill="1"/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/>
    </xf>
    <xf numFmtId="4" fontId="2" fillId="3" borderId="0" xfId="0" applyNumberFormat="1" applyFont="1" applyFill="1" applyBorder="1"/>
    <xf numFmtId="9" fontId="1" fillId="3" borderId="0" xfId="1" applyFont="1" applyFill="1" applyBorder="1"/>
    <xf numFmtId="0" fontId="0" fillId="3" borderId="1" xfId="0" applyFont="1" applyFill="1" applyBorder="1"/>
    <xf numFmtId="4" fontId="4" fillId="3" borderId="1" xfId="0" applyNumberFormat="1" applyFont="1" applyFill="1" applyBorder="1"/>
    <xf numFmtId="9" fontId="1" fillId="3" borderId="1" xfId="1" applyFont="1" applyFill="1" applyBorder="1"/>
    <xf numFmtId="3" fontId="4" fillId="3" borderId="1" xfId="0" applyNumberFormat="1" applyFont="1" applyFill="1" applyBorder="1"/>
    <xf numFmtId="4" fontId="0" fillId="0" borderId="1" xfId="0" applyNumberFormat="1" applyBorder="1"/>
    <xf numFmtId="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164" fontId="0" fillId="0" borderId="1" xfId="0" applyNumberFormat="1" applyFont="1" applyBorder="1" applyAlignment="1">
      <alignment horizontal="right"/>
    </xf>
    <xf numFmtId="164" fontId="0" fillId="0" borderId="1" xfId="0" applyNumberFormat="1" applyFont="1" applyBorder="1"/>
    <xf numFmtId="165" fontId="2" fillId="0" borderId="1" xfId="0" applyNumberFormat="1" applyFont="1" applyFill="1" applyBorder="1"/>
    <xf numFmtId="166" fontId="0" fillId="0" borderId="1" xfId="0" applyNumberFormat="1" applyFont="1" applyBorder="1" applyAlignment="1"/>
    <xf numFmtId="3" fontId="0" fillId="3" borderId="0" xfId="0" applyNumberFormat="1" applyFont="1" applyFill="1" applyAlignment="1"/>
    <xf numFmtId="3" fontId="2" fillId="3" borderId="0" xfId="0" applyNumberFormat="1" applyFont="1" applyFill="1" applyBorder="1" applyAlignment="1"/>
    <xf numFmtId="166" fontId="1" fillId="0" borderId="1" xfId="0" applyNumberFormat="1" applyFont="1" applyFill="1" applyBorder="1" applyAlignment="1"/>
    <xf numFmtId="3" fontId="1" fillId="3" borderId="0" xfId="0" applyNumberFormat="1" applyFont="1" applyFill="1" applyAlignment="1"/>
    <xf numFmtId="0" fontId="1" fillId="3" borderId="0" xfId="0" applyFont="1" applyFill="1" applyAlignment="1"/>
    <xf numFmtId="4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0" fillId="0" borderId="1" xfId="0" applyNumberFormat="1" applyFont="1" applyFill="1" applyBorder="1"/>
    <xf numFmtId="9" fontId="0" fillId="0" borderId="1" xfId="1" applyFont="1" applyFill="1" applyBorder="1"/>
    <xf numFmtId="166" fontId="0" fillId="0" borderId="1" xfId="0" applyNumberFormat="1" applyFont="1" applyFill="1" applyBorder="1" applyAlignment="1"/>
    <xf numFmtId="0" fontId="1" fillId="0" borderId="0" xfId="0" applyFont="1" applyFill="1"/>
    <xf numFmtId="164" fontId="0" fillId="0" borderId="1" xfId="0" applyNumberFormat="1" applyFont="1" applyFill="1" applyBorder="1" applyAlignment="1">
      <alignment horizontal="right"/>
    </xf>
    <xf numFmtId="3" fontId="1" fillId="0" borderId="0" xfId="0" applyNumberFormat="1" applyFont="1" applyFill="1"/>
    <xf numFmtId="0" fontId="2" fillId="0" borderId="0" xfId="0" applyFont="1" applyFill="1"/>
    <xf numFmtId="4" fontId="3" fillId="0" borderId="0" xfId="0" applyNumberFormat="1" applyFont="1" applyFill="1"/>
    <xf numFmtId="9" fontId="3" fillId="0" borderId="0" xfId="1" applyFont="1" applyFill="1"/>
    <xf numFmtId="3" fontId="0" fillId="0" borderId="0" xfId="0" applyNumberFormat="1" applyFont="1" applyFill="1" applyAlignment="1"/>
    <xf numFmtId="9" fontId="0" fillId="0" borderId="0" xfId="1" applyFont="1" applyFill="1"/>
    <xf numFmtId="164" fontId="0" fillId="0" borderId="1" xfId="0" applyNumberFormat="1" applyFont="1" applyFill="1" applyBorder="1"/>
    <xf numFmtId="0" fontId="2" fillId="0" borderId="3" xfId="0" applyFont="1" applyFill="1" applyBorder="1" applyAlignment="1">
      <alignment horizontal="center" vertical="center"/>
    </xf>
    <xf numFmtId="166" fontId="1" fillId="0" borderId="0" xfId="0" applyNumberFormat="1" applyFont="1" applyFill="1"/>
    <xf numFmtId="4" fontId="2" fillId="0" borderId="1" xfId="0" applyNumberFormat="1" applyFont="1" applyFill="1" applyBorder="1" applyAlignment="1">
      <alignment horizontal="right"/>
    </xf>
    <xf numFmtId="4" fontId="0" fillId="0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/>
    </xf>
    <xf numFmtId="4" fontId="2" fillId="0" borderId="0" xfId="0" applyNumberFormat="1" applyFont="1" applyFill="1" applyBorder="1"/>
    <xf numFmtId="9" fontId="1" fillId="0" borderId="0" xfId="1" applyFont="1" applyFill="1" applyBorder="1"/>
    <xf numFmtId="3" fontId="2" fillId="0" borderId="0" xfId="0" applyNumberFormat="1" applyFont="1" applyFill="1" applyBorder="1" applyAlignment="1"/>
    <xf numFmtId="166" fontId="2" fillId="0" borderId="1" xfId="0" applyNumberFormat="1" applyFont="1" applyFill="1" applyBorder="1" applyAlignment="1"/>
    <xf numFmtId="4" fontId="1" fillId="0" borderId="0" xfId="0" applyNumberFormat="1" applyFont="1" applyFill="1"/>
    <xf numFmtId="9" fontId="1" fillId="0" borderId="0" xfId="1" applyFont="1" applyFill="1"/>
    <xf numFmtId="3" fontId="1" fillId="0" borderId="0" xfId="0" applyNumberFormat="1" applyFont="1" applyFill="1" applyAlignment="1"/>
    <xf numFmtId="0" fontId="1" fillId="0" borderId="0" xfId="0" applyFont="1" applyFill="1" applyAlignment="1"/>
    <xf numFmtId="4" fontId="4" fillId="0" borderId="1" xfId="0" applyNumberFormat="1" applyFont="1" applyFill="1" applyBorder="1"/>
    <xf numFmtId="3" fontId="4" fillId="0" borderId="1" xfId="0" applyNumberFormat="1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0</xdr:row>
      <xdr:rowOff>387350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419600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topLeftCell="A3" zoomScale="85" zoomScaleNormal="85" workbookViewId="0">
      <selection activeCell="P16" sqref="P16"/>
    </sheetView>
  </sheetViews>
  <sheetFormatPr baseColWidth="10" defaultColWidth="11.5546875" defaultRowHeight="13.2" x14ac:dyDescent="0.25"/>
  <cols>
    <col min="1" max="1" width="16.44140625" style="1" customWidth="1"/>
    <col min="2" max="2" width="31.5546875" style="1" customWidth="1"/>
    <col min="3" max="3" width="18.33203125" style="2" customWidth="1"/>
    <col min="4" max="4" width="7.6640625" style="3" customWidth="1"/>
    <col min="5" max="5" width="9" style="4" customWidth="1"/>
    <col min="6" max="6" width="7.6640625" style="3" customWidth="1"/>
    <col min="7" max="7" width="5.6640625" style="20" customWidth="1"/>
    <col min="8" max="8" width="16.44140625" style="1" customWidth="1"/>
    <col min="9" max="9" width="32.6640625" style="1" customWidth="1"/>
    <col min="10" max="10" width="17.33203125" style="1" bestFit="1" customWidth="1"/>
    <col min="11" max="11" width="7.6640625" style="1" customWidth="1"/>
    <col min="12" max="12" width="12.6640625" style="1" bestFit="1" customWidth="1"/>
    <col min="13" max="13" width="7.6640625" style="1" customWidth="1"/>
    <col min="14" max="14" width="11.5546875" style="20"/>
    <col min="15" max="15" width="14" style="1" bestFit="1" customWidth="1"/>
    <col min="16" max="16" width="23.109375" style="1" customWidth="1"/>
    <col min="17" max="17" width="17.33203125" style="1" bestFit="1" customWidth="1"/>
    <col min="18" max="18" width="11.5546875" style="1"/>
    <col min="19" max="19" width="14" style="1" bestFit="1" customWidth="1"/>
    <col min="20" max="20" width="11.5546875" style="1"/>
    <col min="21" max="21" width="11.5546875" style="20"/>
    <col min="22" max="22" width="13.6640625" style="20" bestFit="1" customWidth="1"/>
    <col min="23" max="23" width="11.5546875" style="20"/>
    <col min="24" max="16384" width="11.5546875" style="1"/>
  </cols>
  <sheetData>
    <row r="1" spans="1:23" s="20" customFormat="1" ht="35.4" customHeight="1" x14ac:dyDescent="0.25">
      <c r="C1" s="21"/>
      <c r="D1" s="22"/>
      <c r="E1" s="23"/>
      <c r="F1" s="22"/>
    </row>
    <row r="2" spans="1:23" s="20" customFormat="1" ht="39" customHeight="1" x14ac:dyDescent="0.25">
      <c r="C2" s="21"/>
      <c r="D2" s="22"/>
      <c r="E2" s="23"/>
      <c r="F2" s="22"/>
    </row>
    <row r="3" spans="1:23" s="20" customFormat="1" x14ac:dyDescent="0.25">
      <c r="C3" s="21"/>
      <c r="D3" s="22"/>
      <c r="E3" s="23"/>
      <c r="F3" s="22"/>
    </row>
    <row r="4" spans="1:23" x14ac:dyDescent="0.25">
      <c r="A4" s="58" t="s">
        <v>18</v>
      </c>
      <c r="B4" s="58"/>
      <c r="C4" s="58"/>
      <c r="D4" s="58"/>
      <c r="E4" s="58"/>
      <c r="F4" s="58"/>
      <c r="H4" s="58" t="s">
        <v>21</v>
      </c>
      <c r="I4" s="58"/>
      <c r="J4" s="58"/>
      <c r="K4" s="58"/>
      <c r="L4" s="58"/>
      <c r="M4" s="58"/>
      <c r="O4" s="20"/>
      <c r="P4" s="20"/>
      <c r="U4" s="1"/>
      <c r="V4" s="1"/>
      <c r="W4" s="1"/>
    </row>
    <row r="5" spans="1:23" x14ac:dyDescent="0.25">
      <c r="A5" s="20"/>
      <c r="B5" s="20"/>
      <c r="C5" s="21"/>
      <c r="D5" s="22"/>
      <c r="E5" s="23"/>
      <c r="F5" s="22"/>
      <c r="H5" s="20"/>
      <c r="I5" s="20"/>
      <c r="J5" s="21"/>
      <c r="K5" s="22"/>
      <c r="L5" s="23"/>
      <c r="M5" s="22"/>
      <c r="O5" s="20"/>
      <c r="P5" s="20"/>
      <c r="U5" s="1"/>
      <c r="V5" s="1"/>
      <c r="W5" s="1"/>
    </row>
    <row r="6" spans="1:23" x14ac:dyDescent="0.25">
      <c r="A6" s="60" t="s">
        <v>0</v>
      </c>
      <c r="B6" s="60" t="s">
        <v>1</v>
      </c>
      <c r="C6" s="59" t="s">
        <v>2</v>
      </c>
      <c r="D6" s="59"/>
      <c r="E6" s="51" t="s">
        <v>3</v>
      </c>
      <c r="F6" s="51"/>
      <c r="H6" s="60" t="s">
        <v>0</v>
      </c>
      <c r="I6" s="60" t="s">
        <v>1</v>
      </c>
      <c r="J6" s="59" t="s">
        <v>2</v>
      </c>
      <c r="K6" s="59"/>
      <c r="L6" s="51" t="s">
        <v>3</v>
      </c>
      <c r="M6" s="51"/>
      <c r="N6" s="1"/>
      <c r="U6" s="1"/>
      <c r="V6" s="1"/>
      <c r="W6" s="1"/>
    </row>
    <row r="7" spans="1:23" x14ac:dyDescent="0.25">
      <c r="A7" s="60"/>
      <c r="B7" s="60"/>
      <c r="C7" s="38" t="s">
        <v>4</v>
      </c>
      <c r="D7" s="5" t="s">
        <v>5</v>
      </c>
      <c r="E7" s="39" t="s">
        <v>6</v>
      </c>
      <c r="F7" s="5" t="s">
        <v>5</v>
      </c>
      <c r="H7" s="60"/>
      <c r="I7" s="60"/>
      <c r="J7" s="49" t="s">
        <v>4</v>
      </c>
      <c r="K7" s="5" t="s">
        <v>5</v>
      </c>
      <c r="L7" s="50" t="s">
        <v>6</v>
      </c>
      <c r="M7" s="5" t="s">
        <v>5</v>
      </c>
      <c r="N7" s="1"/>
      <c r="U7" s="1"/>
      <c r="V7" s="1"/>
      <c r="W7" s="1"/>
    </row>
    <row r="8" spans="1:23" x14ac:dyDescent="0.25">
      <c r="A8" s="52" t="s">
        <v>7</v>
      </c>
      <c r="B8" s="6" t="s">
        <v>8</v>
      </c>
      <c r="C8" s="12">
        <v>105272401.72</v>
      </c>
      <c r="D8" s="7">
        <f>+C8/C11</f>
        <v>0.99730666054085948</v>
      </c>
      <c r="E8" s="43">
        <v>9</v>
      </c>
      <c r="F8" s="7">
        <f>+E8/E11</f>
        <v>0.81818181818181823</v>
      </c>
      <c r="H8" s="54" t="s">
        <v>7</v>
      </c>
      <c r="I8" s="14" t="s">
        <v>8</v>
      </c>
      <c r="J8" s="63">
        <v>81637000</v>
      </c>
      <c r="K8" s="64">
        <f>+J8/J11</f>
        <v>0.50259726301133578</v>
      </c>
      <c r="L8" s="65">
        <v>2</v>
      </c>
      <c r="M8" s="64">
        <f>+L8/L11</f>
        <v>0.11764705882352941</v>
      </c>
      <c r="N8" s="66"/>
      <c r="U8" s="1"/>
      <c r="V8" s="1"/>
      <c r="W8" s="1"/>
    </row>
    <row r="9" spans="1:23" x14ac:dyDescent="0.25">
      <c r="A9" s="52"/>
      <c r="B9" s="6" t="s">
        <v>9</v>
      </c>
      <c r="C9" s="40">
        <v>284300.03000000003</v>
      </c>
      <c r="D9" s="7">
        <f>+C9/C11</f>
        <v>2.6933394591404998E-3</v>
      </c>
      <c r="E9" s="43">
        <v>2</v>
      </c>
      <c r="F9" s="7">
        <f>+E9/E11</f>
        <v>0.18181818181818182</v>
      </c>
      <c r="H9" s="54"/>
      <c r="I9" s="14" t="s">
        <v>9</v>
      </c>
      <c r="J9" s="67">
        <v>80793251.829999998</v>
      </c>
      <c r="K9" s="64">
        <f>+J9/J11</f>
        <v>0.49740273698866433</v>
      </c>
      <c r="L9" s="65">
        <v>15</v>
      </c>
      <c r="M9" s="64">
        <f>+L9/L11</f>
        <v>0.88235294117647056</v>
      </c>
      <c r="N9" s="66"/>
      <c r="U9" s="1"/>
      <c r="V9" s="1"/>
      <c r="W9" s="1"/>
    </row>
    <row r="10" spans="1:23" x14ac:dyDescent="0.25">
      <c r="A10" s="52"/>
      <c r="B10" s="6" t="s">
        <v>10</v>
      </c>
      <c r="C10" s="40">
        <v>0</v>
      </c>
      <c r="D10" s="7">
        <f>+C10/C11</f>
        <v>0</v>
      </c>
      <c r="E10" s="43">
        <v>0</v>
      </c>
      <c r="F10" s="7">
        <f>+E10/E11</f>
        <v>0</v>
      </c>
      <c r="H10" s="54"/>
      <c r="I10" s="14" t="s">
        <v>10</v>
      </c>
      <c r="J10" s="67">
        <v>0</v>
      </c>
      <c r="K10" s="64">
        <f>+J10/J11</f>
        <v>0</v>
      </c>
      <c r="L10" s="65">
        <v>0</v>
      </c>
      <c r="M10" s="64">
        <f>+L10/L11</f>
        <v>0</v>
      </c>
      <c r="N10" s="66"/>
      <c r="U10" s="1"/>
      <c r="V10" s="1"/>
      <c r="W10" s="1"/>
    </row>
    <row r="11" spans="1:23" x14ac:dyDescent="0.25">
      <c r="A11" s="52"/>
      <c r="B11" s="9" t="s">
        <v>11</v>
      </c>
      <c r="C11" s="10">
        <f>SUM(C8:C10)</f>
        <v>105556701.75</v>
      </c>
      <c r="D11" s="7">
        <v>1</v>
      </c>
      <c r="E11" s="11">
        <f>SUM(E8:E10)</f>
        <v>11</v>
      </c>
      <c r="F11" s="7">
        <v>1</v>
      </c>
      <c r="G11" s="23"/>
      <c r="H11" s="54"/>
      <c r="I11" s="17" t="s">
        <v>11</v>
      </c>
      <c r="J11" s="18">
        <f>SUM(J8:J10)</f>
        <v>162430251.82999998</v>
      </c>
      <c r="K11" s="64">
        <v>1</v>
      </c>
      <c r="L11" s="19">
        <f>SUM(L8:L10)</f>
        <v>17</v>
      </c>
      <c r="M11" s="64">
        <v>1</v>
      </c>
      <c r="N11" s="68"/>
      <c r="O11" s="2"/>
      <c r="U11" s="1"/>
      <c r="V11" s="1"/>
      <c r="W11" s="1"/>
    </row>
    <row r="12" spans="1:23" x14ac:dyDescent="0.25">
      <c r="A12" s="24"/>
      <c r="B12" s="20" t="s">
        <v>12</v>
      </c>
      <c r="C12" s="25"/>
      <c r="D12" s="26"/>
      <c r="E12" s="44"/>
      <c r="F12" s="27"/>
      <c r="H12" s="69"/>
      <c r="I12" s="66" t="s">
        <v>12</v>
      </c>
      <c r="J12" s="70"/>
      <c r="K12" s="71"/>
      <c r="L12" s="72"/>
      <c r="M12" s="73"/>
      <c r="N12" s="66"/>
      <c r="U12" s="1"/>
      <c r="V12" s="1"/>
      <c r="W12" s="1"/>
    </row>
    <row r="13" spans="1:23" x14ac:dyDescent="0.25">
      <c r="A13" s="55" t="s">
        <v>13</v>
      </c>
      <c r="B13" s="6" t="s">
        <v>8</v>
      </c>
      <c r="C13" s="41">
        <v>106025128.23</v>
      </c>
      <c r="D13" s="7">
        <f>+C13/C17</f>
        <v>0.67893531339572688</v>
      </c>
      <c r="E13" s="43">
        <v>19</v>
      </c>
      <c r="F13" s="7">
        <f>+E13/E17</f>
        <v>0.24050632911392406</v>
      </c>
      <c r="H13" s="61" t="s">
        <v>13</v>
      </c>
      <c r="I13" s="14" t="s">
        <v>8</v>
      </c>
      <c r="J13" s="74">
        <f>49589702.76+99900+95599.4</f>
        <v>49785202.159999996</v>
      </c>
      <c r="K13" s="64">
        <f>+J13/J17</f>
        <v>0.6643950739237755</v>
      </c>
      <c r="L13" s="65">
        <f>53+1+2</f>
        <v>56</v>
      </c>
      <c r="M13" s="64">
        <f>+L13/L17</f>
        <v>0.60215053763440862</v>
      </c>
      <c r="N13" s="66"/>
      <c r="U13" s="1"/>
      <c r="V13" s="1"/>
      <c r="W13" s="1"/>
    </row>
    <row r="14" spans="1:23" x14ac:dyDescent="0.25">
      <c r="A14" s="56"/>
      <c r="B14" s="6" t="s">
        <v>9</v>
      </c>
      <c r="C14" s="40">
        <v>2696194.41</v>
      </c>
      <c r="D14" s="7">
        <f>+C14/C17</f>
        <v>1.7265167487071256E-2</v>
      </c>
      <c r="E14" s="43">
        <v>2</v>
      </c>
      <c r="F14" s="7">
        <f>+E14/E17</f>
        <v>2.5316455696202531E-2</v>
      </c>
      <c r="H14" s="75"/>
      <c r="I14" s="14" t="s">
        <v>9</v>
      </c>
      <c r="J14" s="67">
        <v>25082883.41</v>
      </c>
      <c r="K14" s="64">
        <f>+J14/J17</f>
        <v>0.33473689880479929</v>
      </c>
      <c r="L14" s="65">
        <v>35</v>
      </c>
      <c r="M14" s="64">
        <f>+L14/L17</f>
        <v>0.37634408602150538</v>
      </c>
      <c r="N14" s="66"/>
      <c r="U14" s="1"/>
      <c r="V14" s="1"/>
      <c r="W14" s="1"/>
    </row>
    <row r="15" spans="1:23" x14ac:dyDescent="0.25">
      <c r="A15" s="56"/>
      <c r="B15" s="13" t="s">
        <v>14</v>
      </c>
      <c r="C15" s="40"/>
      <c r="D15" s="7">
        <f>+C15/C17</f>
        <v>0</v>
      </c>
      <c r="E15" s="43">
        <v>0</v>
      </c>
      <c r="F15" s="7">
        <f>+E15/E17</f>
        <v>0</v>
      </c>
      <c r="H15" s="75"/>
      <c r="I15" s="16" t="s">
        <v>14</v>
      </c>
      <c r="J15" s="67"/>
      <c r="K15" s="64">
        <f>+J15/J17</f>
        <v>0</v>
      </c>
      <c r="L15" s="65"/>
      <c r="M15" s="64">
        <f>+L15/L17</f>
        <v>0</v>
      </c>
      <c r="N15" s="66"/>
      <c r="U15" s="1"/>
      <c r="V15" s="1"/>
      <c r="W15" s="1"/>
    </row>
    <row r="16" spans="1:23" x14ac:dyDescent="0.25">
      <c r="A16" s="56"/>
      <c r="B16" s="13" t="s">
        <v>19</v>
      </c>
      <c r="C16" s="40">
        <v>47442491.700000003</v>
      </c>
      <c r="D16" s="7"/>
      <c r="E16" s="43">
        <v>58</v>
      </c>
      <c r="F16" s="7"/>
      <c r="H16" s="75"/>
      <c r="I16" s="16" t="s">
        <v>19</v>
      </c>
      <c r="J16" s="67">
        <v>65044</v>
      </c>
      <c r="K16" s="64"/>
      <c r="L16" s="65">
        <v>2</v>
      </c>
      <c r="M16" s="64"/>
      <c r="N16" s="76"/>
      <c r="U16" s="1"/>
      <c r="V16" s="1"/>
      <c r="W16" s="1"/>
    </row>
    <row r="17" spans="1:23" x14ac:dyDescent="0.25">
      <c r="A17" s="57"/>
      <c r="B17" s="9" t="s">
        <v>11</v>
      </c>
      <c r="C17" s="8">
        <f>SUM(C13:C16)</f>
        <v>156163814.34</v>
      </c>
      <c r="D17" s="7">
        <v>1</v>
      </c>
      <c r="E17" s="11">
        <f>SUM(E13:E16)</f>
        <v>79</v>
      </c>
      <c r="F17" s="7">
        <v>1</v>
      </c>
      <c r="H17" s="62"/>
      <c r="I17" s="17" t="s">
        <v>11</v>
      </c>
      <c r="J17" s="77">
        <f>SUM(J13:J16)</f>
        <v>74933129.569999993</v>
      </c>
      <c r="K17" s="64">
        <v>1</v>
      </c>
      <c r="L17" s="19">
        <f>SUM(L13:L16)</f>
        <v>93</v>
      </c>
      <c r="M17" s="64">
        <v>1</v>
      </c>
      <c r="N17" s="66"/>
      <c r="U17" s="1"/>
      <c r="V17" s="1"/>
      <c r="W17" s="1"/>
    </row>
    <row r="18" spans="1:23" x14ac:dyDescent="0.25">
      <c r="A18" s="24"/>
      <c r="B18" s="20"/>
      <c r="C18" s="28"/>
      <c r="D18" s="27"/>
      <c r="E18" s="44"/>
      <c r="F18" s="27"/>
      <c r="H18" s="69"/>
      <c r="I18" s="66"/>
      <c r="J18" s="78"/>
      <c r="K18" s="73"/>
      <c r="L18" s="72"/>
      <c r="M18" s="73"/>
      <c r="N18" s="66"/>
      <c r="U18" s="1"/>
      <c r="V18" s="1"/>
      <c r="W18" s="1"/>
    </row>
    <row r="19" spans="1:23" x14ac:dyDescent="0.25">
      <c r="A19" s="55" t="s">
        <v>15</v>
      </c>
      <c r="B19" s="6" t="s">
        <v>8</v>
      </c>
      <c r="C19" s="41">
        <v>60805182.650000006</v>
      </c>
      <c r="D19" s="7">
        <f>+C19/C24</f>
        <v>0.91393433873024266</v>
      </c>
      <c r="E19" s="43">
        <v>55</v>
      </c>
      <c r="F19" s="7">
        <f>+E19/E24</f>
        <v>0.88709677419354838</v>
      </c>
      <c r="H19" s="61" t="s">
        <v>15</v>
      </c>
      <c r="I19" s="14" t="s">
        <v>8</v>
      </c>
      <c r="J19" s="74">
        <f>1512643+70059.48+47987.4</f>
        <v>1630689.88</v>
      </c>
      <c r="K19" s="64">
        <f>+J19/J24</f>
        <v>8.613581428766548E-2</v>
      </c>
      <c r="L19" s="65">
        <f>3+4+1</f>
        <v>8</v>
      </c>
      <c r="M19" s="64">
        <f>+L19/L24</f>
        <v>0.24242424242424243</v>
      </c>
      <c r="N19" s="66"/>
      <c r="U19" s="1"/>
      <c r="V19" s="1"/>
      <c r="W19" s="1"/>
    </row>
    <row r="20" spans="1:23" x14ac:dyDescent="0.25">
      <c r="A20" s="56"/>
      <c r="B20" s="6" t="s">
        <v>9</v>
      </c>
      <c r="C20" s="40">
        <v>5726054.96</v>
      </c>
      <c r="D20" s="7">
        <f>+C20/C24</f>
        <v>8.6065661269757329E-2</v>
      </c>
      <c r="E20" s="43">
        <v>3</v>
      </c>
      <c r="F20" s="7">
        <f>+E20/E24</f>
        <v>4.8387096774193547E-2</v>
      </c>
      <c r="H20" s="75"/>
      <c r="I20" s="14" t="s">
        <v>9</v>
      </c>
      <c r="J20" s="67">
        <v>2956289.39</v>
      </c>
      <c r="K20" s="64">
        <f>+J20/J24</f>
        <v>0.1561562360818943</v>
      </c>
      <c r="L20" s="65">
        <v>12</v>
      </c>
      <c r="M20" s="64">
        <f>+L20/L24</f>
        <v>0.36363636363636365</v>
      </c>
      <c r="N20" s="66"/>
      <c r="U20" s="1"/>
      <c r="V20" s="1"/>
      <c r="W20" s="1"/>
    </row>
    <row r="21" spans="1:23" x14ac:dyDescent="0.25">
      <c r="A21" s="56"/>
      <c r="B21" s="6" t="s">
        <v>10</v>
      </c>
      <c r="C21" s="40"/>
      <c r="D21" s="7">
        <f>+C21/C24</f>
        <v>0</v>
      </c>
      <c r="E21" s="43"/>
      <c r="F21" s="7">
        <f>+E21/E24</f>
        <v>0</v>
      </c>
      <c r="H21" s="75"/>
      <c r="I21" s="14" t="s">
        <v>10</v>
      </c>
      <c r="J21" s="67"/>
      <c r="K21" s="64">
        <f>+J21/J24</f>
        <v>0</v>
      </c>
      <c r="L21" s="65"/>
      <c r="M21" s="64">
        <f>+L21/L24</f>
        <v>0</v>
      </c>
      <c r="N21" s="66"/>
      <c r="U21" s="1"/>
      <c r="V21" s="1"/>
      <c r="W21" s="1"/>
    </row>
    <row r="22" spans="1:23" x14ac:dyDescent="0.25">
      <c r="A22" s="56"/>
      <c r="B22" s="6" t="s">
        <v>14</v>
      </c>
      <c r="C22" s="40"/>
      <c r="D22" s="7">
        <f>+C22/C24</f>
        <v>0</v>
      </c>
      <c r="E22" s="43"/>
      <c r="F22" s="7">
        <f>+E22/E24</f>
        <v>0</v>
      </c>
      <c r="H22" s="75"/>
      <c r="I22" s="14" t="s">
        <v>14</v>
      </c>
      <c r="J22" s="67"/>
      <c r="K22" s="64">
        <f>+J22/J24</f>
        <v>0</v>
      </c>
      <c r="L22" s="65"/>
      <c r="M22" s="64">
        <f>+L22/L24</f>
        <v>0</v>
      </c>
      <c r="N22" s="66"/>
      <c r="U22" s="1"/>
      <c r="V22" s="1"/>
      <c r="W22" s="1"/>
    </row>
    <row r="23" spans="1:23" x14ac:dyDescent="0.25">
      <c r="A23" s="56"/>
      <c r="B23" s="13" t="s">
        <v>19</v>
      </c>
      <c r="C23" s="40">
        <v>177704.9</v>
      </c>
      <c r="D23" s="7"/>
      <c r="E23" s="43">
        <v>4</v>
      </c>
      <c r="F23" s="7"/>
      <c r="H23" s="75"/>
      <c r="I23" s="16" t="s">
        <v>19</v>
      </c>
      <c r="J23" s="67">
        <v>14344633.48</v>
      </c>
      <c r="K23" s="64"/>
      <c r="L23" s="65">
        <v>13</v>
      </c>
      <c r="M23" s="64"/>
      <c r="N23" s="66"/>
      <c r="U23" s="1"/>
      <c r="V23" s="1"/>
      <c r="W23" s="1"/>
    </row>
    <row r="24" spans="1:23" ht="12.75" customHeight="1" x14ac:dyDescent="0.25">
      <c r="A24" s="57"/>
      <c r="B24" s="9" t="s">
        <v>11</v>
      </c>
      <c r="C24" s="10">
        <f>SUM(C19:C22)</f>
        <v>66531237.610000007</v>
      </c>
      <c r="D24" s="7">
        <v>1</v>
      </c>
      <c r="E24" s="11">
        <f>SUM(E19:E23)</f>
        <v>62</v>
      </c>
      <c r="F24" s="7">
        <v>1</v>
      </c>
      <c r="H24" s="62"/>
      <c r="I24" s="17" t="s">
        <v>11</v>
      </c>
      <c r="J24" s="18">
        <f>SUM(J19:J23)</f>
        <v>18931612.75</v>
      </c>
      <c r="K24" s="64">
        <v>1</v>
      </c>
      <c r="L24" s="19">
        <f>SUM(L19:L23)</f>
        <v>33</v>
      </c>
      <c r="M24" s="64">
        <v>1</v>
      </c>
      <c r="N24" s="66"/>
      <c r="U24" s="1"/>
      <c r="V24" s="1"/>
      <c r="W24" s="1"/>
    </row>
    <row r="25" spans="1:23" x14ac:dyDescent="0.25">
      <c r="A25" s="29"/>
      <c r="B25" s="30"/>
      <c r="C25" s="31"/>
      <c r="D25" s="32"/>
      <c r="E25" s="45"/>
      <c r="F25" s="32"/>
      <c r="H25" s="79"/>
      <c r="I25" s="80"/>
      <c r="J25" s="81"/>
      <c r="K25" s="82"/>
      <c r="L25" s="83"/>
      <c r="M25" s="82"/>
      <c r="N25" s="66"/>
      <c r="U25" s="1"/>
      <c r="V25" s="1"/>
      <c r="W25" s="1"/>
    </row>
    <row r="26" spans="1:23" x14ac:dyDescent="0.25">
      <c r="A26" s="53" t="s">
        <v>17</v>
      </c>
      <c r="B26" s="16" t="s">
        <v>14</v>
      </c>
      <c r="C26" s="37"/>
      <c r="D26" s="15">
        <v>1</v>
      </c>
      <c r="E26" s="46"/>
      <c r="F26" s="15">
        <f>+E26/E27</f>
        <v>0</v>
      </c>
      <c r="H26" s="53" t="s">
        <v>17</v>
      </c>
      <c r="I26" s="16" t="s">
        <v>14</v>
      </c>
      <c r="J26" s="18">
        <v>2170587.69</v>
      </c>
      <c r="K26" s="15">
        <v>1</v>
      </c>
      <c r="L26" s="84">
        <v>1301</v>
      </c>
      <c r="M26" s="15">
        <f>+L26/L27</f>
        <v>1</v>
      </c>
      <c r="N26" s="66"/>
      <c r="U26" s="1"/>
      <c r="V26" s="1"/>
      <c r="W26" s="1"/>
    </row>
    <row r="27" spans="1:23" x14ac:dyDescent="0.25">
      <c r="A27" s="53"/>
      <c r="B27" s="17" t="s">
        <v>11</v>
      </c>
      <c r="C27" s="42">
        <v>2487636.64</v>
      </c>
      <c r="D27" s="15">
        <v>1</v>
      </c>
      <c r="E27" s="11">
        <v>1670</v>
      </c>
      <c r="F27" s="15">
        <v>1</v>
      </c>
      <c r="H27" s="53"/>
      <c r="I27" s="17" t="s">
        <v>11</v>
      </c>
      <c r="J27" s="42">
        <f>SUM(J26)</f>
        <v>2170587.69</v>
      </c>
      <c r="K27" s="15">
        <v>1</v>
      </c>
      <c r="L27" s="19">
        <f>SUM(L26)</f>
        <v>1301</v>
      </c>
      <c r="M27" s="15">
        <v>1</v>
      </c>
      <c r="N27" s="66"/>
      <c r="U27" s="1"/>
      <c r="V27" s="1"/>
      <c r="W27" s="1"/>
    </row>
    <row r="28" spans="1:23" x14ac:dyDescent="0.25">
      <c r="A28" s="20"/>
      <c r="B28" s="20"/>
      <c r="C28" s="21"/>
      <c r="D28" s="22"/>
      <c r="E28" s="47"/>
      <c r="F28" s="22"/>
      <c r="H28" s="66"/>
      <c r="I28" s="66"/>
      <c r="J28" s="85"/>
      <c r="K28" s="86"/>
      <c r="L28" s="87"/>
      <c r="M28" s="86"/>
      <c r="N28" s="66"/>
      <c r="U28" s="1"/>
      <c r="V28" s="1"/>
      <c r="W28" s="1"/>
    </row>
    <row r="29" spans="1:23" x14ac:dyDescent="0.25">
      <c r="A29" s="54" t="s">
        <v>16</v>
      </c>
      <c r="B29" s="14" t="s">
        <v>9</v>
      </c>
      <c r="C29" s="37"/>
      <c r="D29" s="15">
        <v>1</v>
      </c>
      <c r="E29" s="46"/>
      <c r="F29" s="15">
        <f>+E29/E30</f>
        <v>0</v>
      </c>
      <c r="H29" s="54" t="s">
        <v>16</v>
      </c>
      <c r="I29" s="14" t="s">
        <v>9</v>
      </c>
      <c r="J29" s="18">
        <v>1840970.86</v>
      </c>
      <c r="K29" s="15">
        <v>1</v>
      </c>
      <c r="L29" s="84">
        <v>383</v>
      </c>
      <c r="M29" s="15">
        <f>+L29/L30</f>
        <v>1</v>
      </c>
      <c r="N29" s="66"/>
      <c r="U29" s="1"/>
      <c r="V29" s="1"/>
      <c r="W29" s="1"/>
    </row>
    <row r="30" spans="1:23" x14ac:dyDescent="0.25">
      <c r="A30" s="54"/>
      <c r="B30" s="17" t="s">
        <v>11</v>
      </c>
      <c r="C30" s="42">
        <v>2131714.08</v>
      </c>
      <c r="D30" s="15">
        <v>1</v>
      </c>
      <c r="E30" s="11">
        <v>458</v>
      </c>
      <c r="F30" s="15">
        <v>1</v>
      </c>
      <c r="H30" s="54"/>
      <c r="I30" s="17" t="s">
        <v>11</v>
      </c>
      <c r="J30" s="42">
        <f>SUM(J29)</f>
        <v>1840970.86</v>
      </c>
      <c r="K30" s="15">
        <v>1</v>
      </c>
      <c r="L30" s="19">
        <f>SUM(L29)</f>
        <v>383</v>
      </c>
      <c r="M30" s="15">
        <v>1</v>
      </c>
      <c r="N30" s="66"/>
      <c r="U30" s="1"/>
      <c r="V30" s="1"/>
      <c r="W30" s="1"/>
    </row>
    <row r="31" spans="1:23" x14ac:dyDescent="0.25">
      <c r="A31" s="20"/>
      <c r="B31" s="20"/>
      <c r="C31" s="20"/>
      <c r="D31" s="20"/>
      <c r="E31" s="48"/>
      <c r="F31" s="20"/>
      <c r="H31" s="66"/>
      <c r="I31" s="66"/>
      <c r="J31" s="66"/>
      <c r="K31" s="66"/>
      <c r="L31" s="88"/>
      <c r="M31" s="66"/>
      <c r="N31" s="66"/>
      <c r="U31" s="1"/>
      <c r="V31" s="1"/>
      <c r="W31" s="1"/>
    </row>
    <row r="32" spans="1:23" s="20" customFormat="1" ht="15.6" x14ac:dyDescent="0.3">
      <c r="B32" s="33" t="s">
        <v>20</v>
      </c>
      <c r="C32" s="34">
        <f>+C11+C17+C24+C30+C27</f>
        <v>332871104.41999996</v>
      </c>
      <c r="D32" s="35"/>
      <c r="E32" s="36">
        <f>+E11+E17+E24+E30+E27</f>
        <v>2280</v>
      </c>
      <c r="H32" s="66"/>
      <c r="I32" s="16" t="s">
        <v>20</v>
      </c>
      <c r="J32" s="89">
        <f>+J11+J17+J24+J30+J27</f>
        <v>260306552.69999999</v>
      </c>
      <c r="K32" s="15"/>
      <c r="L32" s="90">
        <f>+L11+L17+L24+L30+L27</f>
        <v>1827</v>
      </c>
      <c r="M32" s="66"/>
      <c r="N32" s="66"/>
    </row>
    <row r="33" spans="8:13" x14ac:dyDescent="0.25">
      <c r="H33" s="20"/>
      <c r="I33" s="20"/>
      <c r="J33" s="20"/>
      <c r="K33" s="20"/>
      <c r="L33" s="20"/>
      <c r="M33" s="20"/>
    </row>
    <row r="34" spans="8:13" x14ac:dyDescent="0.25">
      <c r="H34" s="20"/>
      <c r="I34" s="20"/>
      <c r="J34" s="20"/>
      <c r="K34" s="20"/>
      <c r="L34" s="20"/>
      <c r="M34" s="20"/>
    </row>
  </sheetData>
  <mergeCells count="20">
    <mergeCell ref="H29:H30"/>
    <mergeCell ref="L6:M6"/>
    <mergeCell ref="H8:H11"/>
    <mergeCell ref="H13:H17"/>
    <mergeCell ref="H19:H24"/>
    <mergeCell ref="H26:H27"/>
    <mergeCell ref="H4:M4"/>
    <mergeCell ref="A6:A7"/>
    <mergeCell ref="B6:B7"/>
    <mergeCell ref="C6:D6"/>
    <mergeCell ref="H6:H7"/>
    <mergeCell ref="I6:I7"/>
    <mergeCell ref="J6:K6"/>
    <mergeCell ref="A4:F4"/>
    <mergeCell ref="E6:F6"/>
    <mergeCell ref="A8:A11"/>
    <mergeCell ref="A26:A27"/>
    <mergeCell ref="A29:A30"/>
    <mergeCell ref="A13:A17"/>
    <mergeCell ref="A19:A24"/>
  </mergeCells>
  <pageMargins left="0.39370078740157483" right="0.19685039370078741" top="0.98425196850393704" bottom="0.98425196850393704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Adjudicado </vt:lpstr>
      <vt:lpstr>' Adjudicado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Nieto Arias</dc:creator>
  <cp:lastModifiedBy>Rocío Nieto Arias</cp:lastModifiedBy>
  <dcterms:created xsi:type="dcterms:W3CDTF">2020-01-21T11:22:27Z</dcterms:created>
  <dcterms:modified xsi:type="dcterms:W3CDTF">2025-02-10T11:42:56Z</dcterms:modified>
</cp:coreProperties>
</file>