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13_Calidad_Sostenibilidad\09-PORTAL TRANSPARECIA\Envíos 2025\Envío diciembre (hasta septiembre 2025)\"/>
    </mc:Choice>
  </mc:AlternateContent>
  <xr:revisionPtr revIDLastSave="0" documentId="13_ncr:1_{BD84BD7A-43E0-41FC-96C6-D17F5D9C07A2}" xr6:coauthVersionLast="36" xr6:coauthVersionMax="36" xr10:uidLastSave="{00000000-0000-0000-0000-000000000000}"/>
  <bookViews>
    <workbookView xWindow="0" yWindow="0" windowWidth="19200" windowHeight="7430" xr2:uid="{00000000-000D-0000-FFFF-FFFF00000000}"/>
  </bookViews>
  <sheets>
    <sheet name="Mediciones 2025" sheetId="1" r:id="rId1"/>
  </sheets>
  <definedNames>
    <definedName name="_xlnm.Print_Area" localSheetId="0">'Mediciones 2025'!$A$1:$R$340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3" i="1" l="1"/>
  <c r="N143" i="1" l="1"/>
  <c r="N144" i="1"/>
  <c r="N237" i="1" l="1"/>
  <c r="P236" i="1"/>
  <c r="N236" i="1"/>
  <c r="N235" i="1"/>
  <c r="P235" i="1" s="1"/>
  <c r="N234" i="1"/>
  <c r="N233" i="1"/>
  <c r="N232" i="1"/>
  <c r="N231" i="1"/>
  <c r="M224" i="1"/>
  <c r="L224" i="1"/>
  <c r="K224" i="1"/>
  <c r="J224" i="1"/>
  <c r="I224" i="1"/>
  <c r="H224" i="1"/>
  <c r="G224" i="1"/>
  <c r="F224" i="1"/>
  <c r="E224" i="1"/>
  <c r="D224" i="1"/>
  <c r="C224" i="1"/>
  <c r="B224" i="1"/>
  <c r="N222" i="1"/>
  <c r="N221" i="1"/>
  <c r="N219" i="1"/>
  <c r="N218" i="1"/>
  <c r="N216" i="1"/>
  <c r="N215" i="1"/>
  <c r="N213" i="1"/>
  <c r="N212" i="1"/>
  <c r="N210" i="1"/>
  <c r="N209" i="1"/>
  <c r="N207" i="1"/>
  <c r="N206" i="1"/>
  <c r="N200" i="1"/>
  <c r="N199" i="1"/>
  <c r="N198" i="1"/>
  <c r="N197" i="1"/>
  <c r="N196" i="1"/>
  <c r="N195" i="1"/>
  <c r="N194" i="1"/>
  <c r="N186" i="1"/>
  <c r="N185" i="1"/>
  <c r="N184" i="1"/>
  <c r="N183" i="1"/>
  <c r="N182" i="1"/>
  <c r="N181" i="1"/>
  <c r="N172" i="1"/>
  <c r="N171" i="1"/>
  <c r="N169" i="1"/>
  <c r="N168" i="1"/>
  <c r="N166" i="1"/>
  <c r="N165" i="1"/>
  <c r="N163" i="1"/>
  <c r="N162" i="1"/>
  <c r="N160" i="1"/>
  <c r="N159" i="1"/>
  <c r="N157" i="1"/>
  <c r="N156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76" i="1"/>
  <c r="N75" i="1"/>
  <c r="N74" i="1"/>
  <c r="N73" i="1"/>
  <c r="N72" i="1"/>
  <c r="N63" i="1"/>
  <c r="N62" i="1"/>
  <c r="N61" i="1"/>
  <c r="N60" i="1"/>
  <c r="N59" i="1"/>
  <c r="N58" i="1"/>
  <c r="N50" i="1"/>
  <c r="N35" i="1"/>
  <c r="N34" i="1"/>
  <c r="N33" i="1"/>
  <c r="N32" i="1"/>
  <c r="N31" i="1"/>
  <c r="N30" i="1"/>
  <c r="N22" i="1"/>
  <c r="N21" i="1"/>
  <c r="N20" i="1"/>
  <c r="N19" i="1"/>
  <c r="N18" i="1"/>
  <c r="N17" i="1"/>
  <c r="N224" i="1" l="1"/>
  <c r="N256" i="1" l="1"/>
  <c r="M336" i="1" l="1"/>
  <c r="J336" i="1"/>
  <c r="G336" i="1"/>
  <c r="D336" i="1"/>
  <c r="N252" i="1" l="1"/>
  <c r="N253" i="1"/>
  <c r="N254" i="1"/>
  <c r="N255" i="1"/>
  <c r="N251" i="1"/>
  <c r="N298" i="1" l="1"/>
  <c r="N299" i="1"/>
  <c r="N300" i="1"/>
  <c r="N301" i="1"/>
  <c r="N302" i="1"/>
  <c r="N297" i="1"/>
  <c r="N311" i="1" l="1"/>
  <c r="N312" i="1"/>
  <c r="N310" i="1"/>
  <c r="N275" i="1"/>
  <c r="N276" i="1"/>
  <c r="N274" i="1"/>
  <c r="N265" i="1"/>
  <c r="N266" i="1"/>
  <c r="N264" i="1"/>
  <c r="N324" i="1"/>
  <c r="N325" i="1"/>
  <c r="N326" i="1"/>
  <c r="N327" i="1"/>
  <c r="N323" i="1"/>
  <c r="N285" i="1" l="1"/>
  <c r="N286" i="1"/>
  <c r="N287" i="1"/>
  <c r="N288" i="1"/>
  <c r="N289" i="1"/>
  <c r="N290" i="1"/>
  <c r="N284" i="1"/>
</calcChain>
</file>

<file path=xl/sharedStrings.xml><?xml version="1.0" encoding="utf-8"?>
<sst xmlns="http://schemas.openxmlformats.org/spreadsheetml/2006/main" count="649" uniqueCount="187">
  <si>
    <t>1.SERVICIO OFERTADO     1.3.- Explotación      1.3.1.- Grado de Ocupación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</si>
  <si>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</si>
  <si>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</si>
  <si>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</si>
  <si>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</si>
  <si>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</si>
  <si>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</si>
  <si>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</si>
  <si>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</si>
  <si>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</si>
  <si>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</si>
  <si>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</si>
  <si>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</si>
  <si>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Línea 1</t>
  </si>
  <si>
    <t>Línea 2</t>
  </si>
  <si>
    <t>Línea 3</t>
  </si>
  <si>
    <t>Linea 4</t>
  </si>
  <si>
    <t>Línea 5</t>
  </si>
  <si>
    <t>***</t>
  </si>
  <si>
    <t>Linea 9</t>
  </si>
  <si>
    <t>Nivel exigencia:</t>
  </si>
  <si>
    <r>
      <t>El 90% de los viajeros se benefician del servicio de referencia en las inter-estaciones de más tráfico. El 100% de los clientes viajan con un grado de ocupación inferior a 3,5 viajeros/m</t>
    </r>
    <r>
      <rPr>
        <vertAlign val="superscript"/>
        <sz val="10"/>
        <color indexed="17"/>
        <rFont val="Arial"/>
        <family val="2"/>
      </rPr>
      <t xml:space="preserve">2  </t>
    </r>
  </si>
  <si>
    <t>Situación inaceptable:</t>
  </si>
  <si>
    <r>
      <t>Menos del 65% de los viajeros se transportan según el servicio de referencia: un cliente viaja con un grado de ocupación mayor a 4 viajeros /m</t>
    </r>
    <r>
      <rPr>
        <vertAlign val="superscript"/>
        <sz val="10"/>
        <color indexed="10"/>
        <rFont val="Arial"/>
        <family val="2"/>
      </rPr>
      <t>2</t>
    </r>
    <r>
      <rPr>
        <sz val="10"/>
        <color indexed="10"/>
        <rFont val="Arial"/>
        <family val="2"/>
      </rPr>
      <t xml:space="preserve"> </t>
    </r>
  </si>
  <si>
    <t>1. SERVICIO OFERTADO    1.5.- Fiabilidad del Servicio        1.5.1. -Número de Trenes y Tranvías ofertados</t>
  </si>
  <si>
    <t xml:space="preserve">Se realiza el 99% de los kilómetros ofrecidos en la información al cliente. </t>
  </si>
  <si>
    <t>Se realizan menos del 96,5% de los kilómetros ofrecidos en la información al cliente.</t>
  </si>
  <si>
    <t>4. DURACIÓN    4.2.- Puntualidad     4.2.1.- Puntualidad</t>
  </si>
  <si>
    <t>Más del 92,50%  de los tranvías no sufren retraso.</t>
  </si>
  <si>
    <t>Menos del 89,5%  de los tranvías sufren retraso .</t>
  </si>
  <si>
    <t xml:space="preserve">    </t>
  </si>
  <si>
    <t>1º Cuatrimestre</t>
  </si>
  <si>
    <t xml:space="preserve">2º Cuatrimestre </t>
  </si>
  <si>
    <t>3º Cuatrimestre</t>
  </si>
  <si>
    <t>Línea 4</t>
  </si>
  <si>
    <t>Linea 5</t>
  </si>
  <si>
    <t>Los empleados de FGV y el personal contratado en contacto directo con el cliente obtienen una nota media inferior a 7,2</t>
  </si>
  <si>
    <t>GLOBAL</t>
  </si>
  <si>
    <t>Los empleados de FGV y el personal contratado en contacto directo con el cliente obtienen una nota media superior a 7,7</t>
  </si>
  <si>
    <t>ANUAL</t>
  </si>
  <si>
    <t>Línea 9</t>
  </si>
  <si>
    <t>Los empleados de FGV y el personal contratado en contacto directo con el cliente obtienen una nota media inferior a 7</t>
  </si>
  <si>
    <t>2. ACCESIBILIDAD     2.1.-Accesibilidad Externa     2.1.1. Plataformas</t>
  </si>
  <si>
    <t>El 100% de los viajeros se benefician del servicio de referencia (paradas adaptadas facilitando el acceso con plataformas, rampas…en buen estado de conservación).</t>
  </si>
  <si>
    <t>2. ACCESIBILIDAD     2.1.-Accesibilidad Externa     2.1.5. Escaleras</t>
  </si>
  <si>
    <t>Línea 1, 2, 3, 4 y 5</t>
  </si>
  <si>
    <t xml:space="preserve">Se asegura un grado de disponibilidad superior al 98% </t>
  </si>
  <si>
    <t xml:space="preserve">Se ofrece un grado de disponibilidad inferior al 94% o una escalera no funciona en más de 24 horas </t>
  </si>
  <si>
    <t>2. ACCESIBILIDAD     2.1.-Accesibilidad Externa    2.1.6. Ascensores</t>
  </si>
  <si>
    <t>Línea 1, 2, 3 ,4 y 5</t>
  </si>
  <si>
    <t xml:space="preserve">Se asegura un grado de disponibilidad superior al 98% en los ascensores </t>
  </si>
  <si>
    <t>Se ofrece un grado de disponibilidad inferior al 94% o un ascensor no funciona en más de 24 horas</t>
  </si>
  <si>
    <t>2. ACCESIBILIDAD    2.3.Expedición/adquisición de billetes.   2.3.1. Canceladoras. Grado de disponibilidad</t>
  </si>
  <si>
    <t>2.3.1.1 Accesibilidad canceladoras de estación</t>
  </si>
  <si>
    <t xml:space="preserve">Se asegura un grado de disponibilidad superior al 99% en las canceladoras </t>
  </si>
  <si>
    <t xml:space="preserve">Se ofrece un grado de disponibilidad inferior al 94%. Un cliente no puede pasar por ninguna canceladora en un vestíbulo sin personal </t>
  </si>
  <si>
    <t>2. ACCESIBILIDAD   2.3.Expedición/adquisición de billetes.    2.3.1. Canceladoras. Grado de disponibilidad</t>
  </si>
  <si>
    <t>2.3.1.2 Accesibilidad canceladoras embarcadas</t>
  </si>
  <si>
    <t xml:space="preserve">Se ofrece un grado de disponibilidad inferior al 94%  </t>
  </si>
  <si>
    <t>2. ACCESIBILIDAD   2.3.Expedición/adquisición de billetes    2.3.3. Máquinas autoventa. Grado de disponibilidad</t>
  </si>
  <si>
    <t>2.3.3.1.Disponibilidad Automáticas de estación</t>
  </si>
  <si>
    <t>Se asegura un grado de disponibilidad superior   en las máquinas autoventa L1, 2, 3, 4 y 9: 98%</t>
  </si>
  <si>
    <t>Se ofrece un grado de disponibilidad inferior L1, 2, 3, 4 y 9: 92,5%</t>
  </si>
  <si>
    <t>2. ACCESIBILIDAD    2.3.Expedición/adquisición de billetes    2.3.3. Máquinas autoventa. Grado de disponibilidad</t>
  </si>
  <si>
    <t xml:space="preserve"> 2.3.3.2.Disponibilidad Automáticas embarcadas</t>
  </si>
  <si>
    <t xml:space="preserve">Se asegura un grado de disponibilidad superior al 97%  en las máquinas autoventa </t>
  </si>
  <si>
    <t>Se ofrece un grado de disponibilidad inferior al 91,5 %</t>
  </si>
  <si>
    <t>6. CONFORT     6.4. Condiciones ambientales    6.4.4. Limpieza en Estaciones</t>
  </si>
  <si>
    <t>L3 Superf.</t>
  </si>
  <si>
    <t>L3 Subter.</t>
  </si>
  <si>
    <t xml:space="preserve">Linea 9 </t>
  </si>
  <si>
    <t>Cumplimiento al 95% del servicio de referencia (la limpieza de  estaciones se realiza de acuerdo con el Protocolo de Limpieza).</t>
  </si>
  <si>
    <t xml:space="preserve">Menos del 92% de estaciones se limpian de acuerdo con el Protocolo de Limpieza </t>
  </si>
  <si>
    <t>7. SEGURIDAD   7.1 Protección contra agresiones  7.1.2.-  Cámaras de seguridad en andenes y estaciones</t>
  </si>
  <si>
    <t xml:space="preserve">Más del 98% de las  cámaras cumplen el servicio de referencia </t>
  </si>
  <si>
    <t>Menos del 93% de las cámaras cumplen el servicio de referencia</t>
  </si>
  <si>
    <t>1º Trimestre</t>
  </si>
  <si>
    <t xml:space="preserve">2º Trimestre </t>
  </si>
  <si>
    <t xml:space="preserve">3º Trimestre </t>
  </si>
  <si>
    <t xml:space="preserve">4º Trimestre </t>
  </si>
  <si>
    <t>8. IMPACTO AMBIENTAL   8.2.  Recursos Naturales   8.2.1.- Consumo de energía</t>
  </si>
  <si>
    <t xml:space="preserve">Tener un factor de potencia comprendido entre 0,965 y 1,00. </t>
  </si>
  <si>
    <t>Tener un factor de potencia por debajo de 0,955</t>
  </si>
  <si>
    <t xml:space="preserve">1º Trimestre </t>
  </si>
  <si>
    <t>%</t>
  </si>
  <si>
    <t xml:space="preserve">El indicador de consumo de energía de tracción no superará a la del mismo trimestre del año anterior en un 8% </t>
  </si>
  <si>
    <t xml:space="preserve">El indicador de consumo de energía de tracción supera a la del mismo trimestre del año anterior en un 12% </t>
  </si>
  <si>
    <t xml:space="preserve">6. CONFORT  6.4. Condiciones Ambientales    6.4.1.- Climatización </t>
  </si>
  <si>
    <t>6. CONFORT   6.4. Condiciones Ambientales  6.4.3. Limpieza de trenes</t>
  </si>
  <si>
    <t>Cumplimiento al 96,6%  del servicio de referencia  la limpieza de tranvías se realiza de acuerdo con el Protocolo de Limpieza)</t>
  </si>
  <si>
    <t xml:space="preserve">Menos del 94%  de tranvías se limpian de acuerdo con el Protocolo de Limpieza  </t>
  </si>
  <si>
    <t>7. SEGURIDAD  7.1.Protección contra agresiones  7.1.3.-Cámaras de seguridad en Material Móvil</t>
  </si>
  <si>
    <t>,</t>
  </si>
  <si>
    <t xml:space="preserve">Más del 98,5% de las  cámaras cumplen el servicio de referencia  </t>
  </si>
  <si>
    <t xml:space="preserve">Menos del 95% de las cámaras cumplen el servicio de referencia </t>
  </si>
  <si>
    <t>2. ACCESIBILIDAD     2.2.- Accesibilidad Interna</t>
  </si>
  <si>
    <t>1 Trimestre</t>
  </si>
  <si>
    <t>2 Trimestre</t>
  </si>
  <si>
    <t>3  Trimestre</t>
  </si>
  <si>
    <t>4 Trimestre</t>
  </si>
  <si>
    <t>Nivel de exigencia:</t>
  </si>
  <si>
    <t>El 100% de los tranvías cumplen el servicio de referencia (Asientos reservados)</t>
  </si>
  <si>
    <t>Situación Inaceptable:</t>
  </si>
  <si>
    <t>3. INFORMACIÓN   3.2 Información relativa al viaje en condiciones normales</t>
  </si>
  <si>
    <t>3.2.1. Información condiciones normales: paradas, vehículo y conductor</t>
  </si>
  <si>
    <t>Vehículo:</t>
  </si>
  <si>
    <t>Conductor:</t>
  </si>
  <si>
    <t>Nivel de exigencia</t>
  </si>
  <si>
    <t xml:space="preserve">Paradas: 95% de las estaciones disponen de la información. </t>
  </si>
  <si>
    <t>Vehículos: 99% de los vehículos disponen de la información.</t>
  </si>
  <si>
    <t xml:space="preserve">Conductor: 99,5% de los pasajeros disponen de la información. </t>
  </si>
  <si>
    <t xml:space="preserve">Paradas: Estar por debajo del 91%  del servicio de referencia </t>
  </si>
  <si>
    <t>Vehículos: Estar por debajo del 94%  del servicio de referencia</t>
  </si>
  <si>
    <t xml:space="preserve">Conductor: Estar por debajo del 96,5% del servicio de referencia </t>
  </si>
  <si>
    <t>3. INFORMACION   3.3 Información relativa al viaje en situaciones degradadas  3.3.1 - Información en caso de retrasos superiores a 10'</t>
  </si>
  <si>
    <t>Nº Retrasos L1</t>
  </si>
  <si>
    <t>Nº Retrasos L2</t>
  </si>
  <si>
    <t>Nº Retrasos L3</t>
  </si>
  <si>
    <t>Nº Retrasos L4</t>
  </si>
  <si>
    <t>Nº Retrasos L5</t>
  </si>
  <si>
    <t>Nº Retrasos L9</t>
  </si>
  <si>
    <t xml:space="preserve">En el 95% de los retrasos se informa a los clientes de las estaciones afectadas a la hora teórica de paso </t>
  </si>
  <si>
    <t xml:space="preserve">Menos del 92% de los retrasos se informa a los clientes de las estaciones afectadas a la hora teórica de paso </t>
  </si>
  <si>
    <t>*** No ha habido retrasos</t>
  </si>
  <si>
    <t>5. ATENCIÓN AL CLIENTE  5.1.- Compromiso.  5.1.1.- Orientación al cliente</t>
  </si>
  <si>
    <t>Se realiza como mínimo una encuesta anual. La percepción global del cliente debe ser mayor del 7,7</t>
  </si>
  <si>
    <t>No se realiza durante el año encuesta alguna. La percepción global del cliente no supera el 7,2</t>
  </si>
  <si>
    <t>5. ATENCION AL CLIENTE   5.2.- Relación con los Clientes.  5.2.1.- Reclamaciones</t>
  </si>
  <si>
    <t>Total Reclamaciones</t>
  </si>
  <si>
    <t>Total Reclamacines</t>
  </si>
  <si>
    <t>Líena 5</t>
  </si>
  <si>
    <t>Computo mensual</t>
  </si>
  <si>
    <t>El 96% de las reclamaciones se contestan en un plazo máximo de 18 días</t>
  </si>
  <si>
    <t xml:space="preserve">Menos del 90% de las reclamaciones se contestan en un plazo máximo de 18 días. Una se contesta en un plazo superior a 30 días. </t>
  </si>
  <si>
    <t>*** No ha habido evaluación.</t>
  </si>
  <si>
    <t>6. CONFORT  6.1.Funcionamiento del Equipamiento. Interfonos 6.1.1 Grado de disponibilidad de interfonos en estaciones y apeaderos</t>
  </si>
  <si>
    <t xml:space="preserve">El 86,50% de las llamadas realizadas a través de los interfonos son atendidas </t>
  </si>
  <si>
    <t>Menos del 82,50% de las llamadas realizadas a través de los interfonos son atendidas</t>
  </si>
  <si>
    <t>b</t>
  </si>
  <si>
    <t>Línea 2 , 4 y 5</t>
  </si>
  <si>
    <t xml:space="preserve">Más  98,5%  de los pasajeros viajan conforme al servicio de referencia  </t>
  </si>
  <si>
    <t xml:space="preserve">Menos 96,5%  de los pasajeros viajan conforme al servicio de referencia  </t>
  </si>
  <si>
    <t>Línea 2, 4 y 5</t>
  </si>
  <si>
    <r>
      <t xml:space="preserve">Línea 1                </t>
    </r>
    <r>
      <rPr>
        <sz val="10"/>
        <rFont val="Arial"/>
        <family val="2"/>
      </rPr>
      <t>Paradas:</t>
    </r>
  </si>
  <si>
    <r>
      <t xml:space="preserve">Línea 2                </t>
    </r>
    <r>
      <rPr>
        <sz val="10"/>
        <rFont val="Arial"/>
        <family val="2"/>
      </rPr>
      <t xml:space="preserve">Paradas:     </t>
    </r>
  </si>
  <si>
    <r>
      <t xml:space="preserve">Línea 3                </t>
    </r>
    <r>
      <rPr>
        <sz val="10"/>
        <rFont val="Arial"/>
        <family val="2"/>
      </rPr>
      <t xml:space="preserve">Paradas:     </t>
    </r>
  </si>
  <si>
    <r>
      <rPr>
        <b/>
        <sz val="10"/>
        <rFont val="Arial"/>
        <family val="2"/>
      </rPr>
      <t xml:space="preserve">Línea 4    </t>
    </r>
    <r>
      <rPr>
        <sz val="10"/>
        <rFont val="Arial"/>
        <family val="2"/>
      </rPr>
      <t xml:space="preserve">                  Paradas:</t>
    </r>
  </si>
  <si>
    <r>
      <t xml:space="preserve">Línea 5                </t>
    </r>
    <r>
      <rPr>
        <sz val="10"/>
        <rFont val="Arial"/>
        <family val="2"/>
      </rPr>
      <t>Paradas:</t>
    </r>
  </si>
  <si>
    <r>
      <t xml:space="preserve">Línea 9            </t>
    </r>
    <r>
      <rPr>
        <sz val="10"/>
        <rFont val="Arial"/>
        <family val="2"/>
      </rPr>
      <t xml:space="preserve">Paradas: </t>
    </r>
  </si>
  <si>
    <t>Media 2022</t>
  </si>
  <si>
    <t>Media 2023</t>
  </si>
  <si>
    <t>Media/Total 2023</t>
  </si>
  <si>
    <t>8. IMPACTO AMBIENTAL    8.2. Recursos Naturales      8.2.2.  Consumo energético de tracción</t>
  </si>
  <si>
    <t>Definición: Puntuación que obtiene el personal de la línea en las auditorías de cliente misterioso</t>
  </si>
  <si>
    <t xml:space="preserve">INFORMACIÓN 5.3.2.- Disponibilidad, actitud comercial y competencia  de  Línea 900 </t>
  </si>
  <si>
    <t>Definición: Puntuación que obtiene el personal que atiende la línea telefónica de atención en las auditorías de cliente misterioso</t>
  </si>
  <si>
    <t>5. ATENCIÓN AL CLIENTE  5.3 Personal 5.3.1.- Disponibilidad, actitud comercial, competencia y apariencia de personal de FGV</t>
  </si>
  <si>
    <t xml:space="preserve">Definición: Optimización del consumo energético de tracción por viajero transportado </t>
  </si>
  <si>
    <t>% (*)</t>
  </si>
  <si>
    <t>L 1, 2, 3, 4 y 5</t>
  </si>
  <si>
    <r>
      <rPr>
        <b/>
        <sz val="10"/>
        <color indexed="10"/>
        <rFont val="Arial"/>
        <family val="2"/>
      </rPr>
      <t xml:space="preserve">(*) </t>
    </r>
    <r>
      <rPr>
        <sz val="10"/>
        <color indexed="10"/>
        <rFont val="Arial"/>
        <family val="2"/>
      </rPr>
      <t>La Situación de Pandemia implica la necesidad de mantener el servicio con menos viajeros</t>
    </r>
  </si>
  <si>
    <t>Media 2024</t>
  </si>
  <si>
    <t>Media/Total 2024</t>
  </si>
  <si>
    <t>Media 2025</t>
  </si>
  <si>
    <t>Media/Total 2025</t>
  </si>
  <si>
    <t>99.99</t>
  </si>
  <si>
    <t>99.64</t>
  </si>
  <si>
    <t>99.98</t>
  </si>
  <si>
    <t>99.92</t>
  </si>
  <si>
    <t>99.74</t>
  </si>
  <si>
    <t xml:space="preserve">99.44 </t>
  </si>
  <si>
    <t>99.84</t>
  </si>
  <si>
    <t>99.93</t>
  </si>
  <si>
    <t>99.95</t>
  </si>
  <si>
    <t>99.72</t>
  </si>
  <si>
    <t>99.65</t>
  </si>
  <si>
    <t>99.29</t>
  </si>
  <si>
    <t>Media / ∑ 2025</t>
  </si>
  <si>
    <t>99.96</t>
  </si>
  <si>
    <t>99.94</t>
  </si>
  <si>
    <t>96.61</t>
  </si>
  <si>
    <t>93.11</t>
  </si>
  <si>
    <t>95.03</t>
  </si>
  <si>
    <t>1 Cuatrimestre</t>
  </si>
  <si>
    <t>2 Cuatrimestre</t>
  </si>
  <si>
    <t>3 Cuatrimestre</t>
  </si>
  <si>
    <t>Líneas 1, 2, 3, 4, 5 y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</si>
</sst>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vertAlign val="superscript"/>
      <sz val="10"/>
      <color indexed="17"/>
      <name val="Arial"/>
      <family val="2"/>
    </font>
    <font>
      <sz val="10"/>
      <name val="Times New Roman"/>
      <family val="1"/>
    </font>
    <font>
      <sz val="10"/>
      <color indexed="10"/>
      <name val="Arial"/>
      <family val="2"/>
    </font>
    <font>
      <vertAlign val="superscript"/>
      <sz val="10"/>
      <color indexed="10"/>
      <name val="Arial"/>
      <family val="2"/>
    </font>
    <font>
      <b/>
      <sz val="10"/>
      <color indexed="57"/>
      <name val="Arial"/>
      <family val="2"/>
    </font>
    <font>
      <b/>
      <sz val="10"/>
      <color rgb="FF00B05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indexed="14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57"/>
      <name val="Arial"/>
      <family val="2"/>
    </font>
    <font>
      <b/>
      <sz val="10"/>
      <color theme="1"/>
      <name val="Arial"/>
      <family val="2"/>
    </font>
    <font>
      <b/>
      <sz val="10"/>
      <color indexed="12"/>
      <name val="Arial"/>
      <family val="2"/>
    </font>
    <font>
      <sz val="10"/>
      <name val="Calibri"/>
      <family val="2"/>
    </font>
    <font>
      <sz val="12"/>
      <name val="Arial"/>
      <family val="2"/>
    </font>
    <font>
      <b/>
      <sz val="11"/>
      <name val="Arial"/>
      <family val="2"/>
    </font>
    <font>
      <b/>
      <sz val="14"/>
      <color indexed="14"/>
      <name val="Arial"/>
      <family val="2"/>
    </font>
    <font>
      <sz val="9.5"/>
      <color indexed="10"/>
      <name val="Arial"/>
      <family val="2"/>
    </font>
    <font>
      <b/>
      <sz val="8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9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vertical="center"/>
    </xf>
    <xf numFmtId="2" fontId="2" fillId="0" borderId="1" xfId="0" applyNumberFormat="1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Fill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2" fontId="11" fillId="0" borderId="0" xfId="0" applyNumberFormat="1" applyFont="1" applyFill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2" fontId="2" fillId="9" borderId="1" xfId="0" applyNumberFormat="1" applyFont="1" applyFill="1" applyBorder="1" applyAlignment="1">
      <alignment horizontal="center" vertical="center" wrapText="1"/>
    </xf>
    <xf numFmtId="2" fontId="12" fillId="9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0" fillId="0" borderId="0" xfId="0" applyBorder="1"/>
    <xf numFmtId="0" fontId="0" fillId="0" borderId="0" xfId="0" applyAlignment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3" fillId="1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vertical="top" wrapText="1"/>
    </xf>
    <xf numFmtId="2" fontId="15" fillId="0" borderId="1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2" fontId="2" fillId="0" borderId="10" xfId="0" applyNumberFormat="1" applyFont="1" applyFill="1" applyBorder="1"/>
    <xf numFmtId="2" fontId="2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center" vertical="center" wrapText="1"/>
    </xf>
    <xf numFmtId="10" fontId="17" fillId="0" borderId="0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16" fillId="0" borderId="0" xfId="0" applyFont="1" applyFill="1"/>
    <xf numFmtId="9" fontId="3" fillId="0" borderId="0" xfId="0" applyNumberFormat="1" applyFont="1" applyFill="1" applyBorder="1" applyAlignment="1">
      <alignment horizontal="center" vertical="top" wrapText="1"/>
    </xf>
    <xf numFmtId="10" fontId="2" fillId="0" borderId="0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center" wrapText="1"/>
    </xf>
    <xf numFmtId="2" fontId="3" fillId="1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2" fontId="3" fillId="12" borderId="1" xfId="0" applyNumberFormat="1" applyFont="1" applyFill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top" wrapText="1"/>
    </xf>
    <xf numFmtId="10" fontId="3" fillId="0" borderId="0" xfId="0" applyNumberFormat="1" applyFont="1" applyFill="1" applyBorder="1" applyAlignment="1">
      <alignment horizontal="center"/>
    </xf>
    <xf numFmtId="9" fontId="3" fillId="0" borderId="0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right" vertical="center" wrapText="1"/>
    </xf>
    <xf numFmtId="2" fontId="3" fillId="12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1" fontId="3" fillId="12" borderId="1" xfId="0" applyNumberFormat="1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wrapText="1"/>
    </xf>
    <xf numFmtId="10" fontId="17" fillId="0" borderId="0" xfId="0" applyNumberFormat="1" applyFont="1" applyFill="1" applyBorder="1" applyAlignment="1">
      <alignment horizontal="center" vertical="top" wrapText="1"/>
    </xf>
    <xf numFmtId="10" fontId="3" fillId="0" borderId="7" xfId="0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10" fontId="2" fillId="0" borderId="7" xfId="0" applyNumberFormat="1" applyFont="1" applyFill="1" applyBorder="1" applyAlignment="1">
      <alignment horizontal="center" vertical="top" wrapText="1"/>
    </xf>
    <xf numFmtId="10" fontId="2" fillId="0" borderId="6" xfId="0" applyNumberFormat="1" applyFont="1" applyFill="1" applyBorder="1" applyAlignment="1">
      <alignment horizontal="center" vertical="top" wrapText="1"/>
    </xf>
    <xf numFmtId="10" fontId="2" fillId="0" borderId="5" xfId="0" applyNumberFormat="1" applyFont="1" applyFill="1" applyBorder="1" applyAlignment="1">
      <alignment horizontal="center" vertical="top" wrapText="1"/>
    </xf>
    <xf numFmtId="1" fontId="3" fillId="0" borderId="7" xfId="0" applyNumberFormat="1" applyFont="1" applyFill="1" applyBorder="1" applyAlignment="1">
      <alignment horizontal="center" vertical="top" wrapText="1"/>
    </xf>
    <xf numFmtId="2" fontId="2" fillId="0" borderId="26" xfId="0" applyNumberFormat="1" applyFont="1" applyFill="1" applyBorder="1" applyAlignment="1">
      <alignment horizontal="center" vertical="top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1" fontId="2" fillId="0" borderId="6" xfId="0" applyNumberFormat="1" applyFont="1" applyFill="1" applyBorder="1" applyAlignment="1">
      <alignment horizontal="center" vertical="top" wrapText="1"/>
    </xf>
    <xf numFmtId="10" fontId="2" fillId="0" borderId="4" xfId="0" applyNumberFormat="1" applyFont="1" applyFill="1" applyBorder="1" applyAlignment="1">
      <alignment horizontal="center" vertical="top" wrapText="1"/>
    </xf>
    <xf numFmtId="2" fontId="2" fillId="9" borderId="26" xfId="0" applyNumberFormat="1" applyFont="1" applyFill="1" applyBorder="1" applyAlignment="1">
      <alignment horizontal="center" vertical="top" wrapText="1"/>
    </xf>
    <xf numFmtId="1" fontId="2" fillId="9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right" vertical="top" wrapText="1"/>
    </xf>
    <xf numFmtId="2" fontId="3" fillId="4" borderId="26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2" fontId="16" fillId="0" borderId="0" xfId="0" applyNumberFormat="1" applyFont="1" applyFill="1" applyBorder="1" applyAlignment="1">
      <alignment horizontal="center" vertical="top" wrapText="1"/>
    </xf>
    <xf numFmtId="10" fontId="3" fillId="0" borderId="0" xfId="0" applyNumberFormat="1" applyFont="1" applyFill="1" applyBorder="1"/>
    <xf numFmtId="10" fontId="3" fillId="0" borderId="5" xfId="0" applyNumberFormat="1" applyFont="1" applyFill="1" applyBorder="1"/>
    <xf numFmtId="2" fontId="16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top" wrapText="1"/>
    </xf>
    <xf numFmtId="1" fontId="3" fillId="4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center"/>
    </xf>
    <xf numFmtId="0" fontId="7" fillId="9" borderId="0" xfId="0" applyFont="1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wrapText="1"/>
    </xf>
    <xf numFmtId="10" fontId="2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top" wrapText="1"/>
    </xf>
    <xf numFmtId="0" fontId="3" fillId="7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wrapText="1"/>
    </xf>
    <xf numFmtId="0" fontId="2" fillId="0" borderId="0" xfId="0" applyFont="1"/>
    <xf numFmtId="0" fontId="2" fillId="0" borderId="0" xfId="0" applyFont="1" applyFill="1" applyBorder="1"/>
    <xf numFmtId="0" fontId="19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right" vertical="top" wrapText="1"/>
    </xf>
    <xf numFmtId="2" fontId="2" fillId="0" borderId="0" xfId="0" applyNumberFormat="1" applyFont="1" applyFill="1" applyBorder="1"/>
    <xf numFmtId="0" fontId="3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right" vertical="top" wrapText="1"/>
    </xf>
    <xf numFmtId="0" fontId="19" fillId="0" borderId="0" xfId="0" applyFont="1"/>
    <xf numFmtId="0" fontId="3" fillId="4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8" borderId="0" xfId="0" applyFont="1" applyFill="1" applyAlignment="1">
      <alignment horizontal="right" vertical="top" wrapText="1"/>
    </xf>
    <xf numFmtId="0" fontId="3" fillId="0" borderId="0" xfId="0" applyFont="1" applyFill="1" applyBorder="1" applyAlignment="1">
      <alignment vertical="center" wrapText="1"/>
    </xf>
    <xf numFmtId="0" fontId="3" fillId="1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Border="1" applyAlignment="1">
      <alignment vertical="center" wrapText="1"/>
    </xf>
    <xf numFmtId="2" fontId="18" fillId="4" borderId="1" xfId="0" applyNumberFormat="1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right" vertical="center" wrapText="1"/>
    </xf>
    <xf numFmtId="10" fontId="2" fillId="0" borderId="0" xfId="0" applyNumberFormat="1" applyFont="1" applyFill="1" applyBorder="1"/>
    <xf numFmtId="2" fontId="2" fillId="0" borderId="1" xfId="0" applyNumberFormat="1" applyFont="1" applyBorder="1" applyAlignment="1">
      <alignment horizontal="center"/>
    </xf>
    <xf numFmtId="0" fontId="3" fillId="4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8" borderId="0" xfId="0" applyFont="1" applyFill="1" applyBorder="1" applyAlignment="1">
      <alignment horizontal="left" vertical="center" wrapText="1"/>
    </xf>
    <xf numFmtId="2" fontId="3" fillId="4" borderId="7" xfId="0" applyNumberFormat="1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right" vertical="center" wrapText="1"/>
    </xf>
    <xf numFmtId="2" fontId="2" fillId="9" borderId="1" xfId="0" applyNumberFormat="1" applyFont="1" applyFill="1" applyBorder="1" applyAlignment="1">
      <alignment vertical="center"/>
    </xf>
    <xf numFmtId="0" fontId="2" fillId="8" borderId="0" xfId="0" applyFont="1" applyFill="1" applyBorder="1" applyAlignment="1">
      <alignment horizontal="left" vertical="center" wrapText="1"/>
    </xf>
    <xf numFmtId="2" fontId="3" fillId="4" borderId="20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right" vertical="top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13" borderId="0" xfId="0" applyFont="1" applyFill="1" applyBorder="1" applyAlignment="1">
      <alignment horizontal="right" vertical="top" wrapText="1"/>
    </xf>
    <xf numFmtId="0" fontId="3" fillId="9" borderId="0" xfId="0" applyFont="1" applyFill="1" applyBorder="1" applyAlignment="1">
      <alignment vertical="top" wrapText="1"/>
    </xf>
    <xf numFmtId="0" fontId="2" fillId="9" borderId="0" xfId="0" applyFont="1" applyFill="1"/>
    <xf numFmtId="0" fontId="2" fillId="0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2" fontId="1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0" fontId="7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/>
    <xf numFmtId="0" fontId="2" fillId="0" borderId="0" xfId="0" applyFont="1" applyAlignment="1"/>
    <xf numFmtId="0" fontId="2" fillId="9" borderId="0" xfId="0" applyFont="1" applyFill="1" applyAlignment="1">
      <alignment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Fill="1" applyAlignment="1">
      <alignment wrapText="1"/>
    </xf>
    <xf numFmtId="2" fontId="2" fillId="9" borderId="0" xfId="0" applyNumberFormat="1" applyFont="1" applyFill="1" applyAlignment="1">
      <alignment vertical="top" wrapText="1"/>
    </xf>
    <xf numFmtId="2" fontId="2" fillId="0" borderId="0" xfId="0" applyNumberFormat="1" applyFont="1"/>
    <xf numFmtId="0" fontId="7" fillId="0" borderId="0" xfId="0" applyFont="1" applyAlignment="1">
      <alignment wrapText="1"/>
    </xf>
    <xf numFmtId="2" fontId="2" fillId="0" borderId="1" xfId="1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11" borderId="1" xfId="0" applyNumberFormat="1" applyFont="1" applyFill="1" applyBorder="1" applyAlignment="1">
      <alignment horizontal="center" vertical="top" wrapText="1"/>
    </xf>
    <xf numFmtId="2" fontId="5" fillId="0" borderId="1" xfId="1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right" vertical="top" wrapText="1"/>
    </xf>
    <xf numFmtId="2" fontId="2" fillId="0" borderId="5" xfId="0" applyNumberFormat="1" applyFont="1" applyFill="1" applyBorder="1" applyAlignment="1">
      <alignment vertical="top" wrapText="1"/>
    </xf>
    <xf numFmtId="2" fontId="2" fillId="0" borderId="6" xfId="0" applyNumberFormat="1" applyFont="1" applyFill="1" applyBorder="1" applyAlignment="1">
      <alignment vertical="top" wrapText="1"/>
    </xf>
    <xf numFmtId="2" fontId="2" fillId="0" borderId="7" xfId="0" applyNumberFormat="1" applyFont="1" applyFill="1" applyBorder="1" applyAlignment="1">
      <alignment vertical="top" wrapText="1"/>
    </xf>
    <xf numFmtId="2" fontId="3" fillId="9" borderId="0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2" fillId="0" borderId="0" xfId="0" applyFont="1" applyAlignme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3" fillId="0" borderId="0" xfId="0" applyFont="1" applyAlignment="1">
      <alignment horizontal="center" vertical="top" wrapText="1"/>
    </xf>
    <xf numFmtId="0" fontId="21" fillId="0" borderId="0" xfId="0" applyFont="1"/>
    <xf numFmtId="0" fontId="0" fillId="0" borderId="0" xfId="0" applyFill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Fill="1"/>
    <xf numFmtId="0" fontId="24" fillId="0" borderId="0" xfId="0" applyFont="1" applyAlignment="1">
      <alignment wrapText="1"/>
    </xf>
    <xf numFmtId="0" fontId="22" fillId="8" borderId="0" xfId="0" applyFont="1" applyFill="1" applyBorder="1" applyAlignment="1">
      <alignment horizontal="right" vertical="top" wrapText="1"/>
    </xf>
    <xf numFmtId="0" fontId="27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22" fillId="0" borderId="0" xfId="0" applyFont="1" applyAlignment="1"/>
    <xf numFmtId="0" fontId="13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4" fontId="0" fillId="14" borderId="1" xfId="0" applyNumberFormat="1" applyFill="1" applyBorder="1"/>
    <xf numFmtId="0" fontId="22" fillId="0" borderId="0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 wrapText="1"/>
    </xf>
    <xf numFmtId="2" fontId="3" fillId="4" borderId="0" xfId="0" applyNumberFormat="1" applyFont="1" applyFill="1" applyBorder="1" applyAlignment="1">
      <alignment horizontal="center" vertical="center" wrapText="1"/>
    </xf>
    <xf numFmtId="2" fontId="2" fillId="9" borderId="0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top" wrapText="1"/>
    </xf>
    <xf numFmtId="2" fontId="2" fillId="0" borderId="7" xfId="0" applyNumberFormat="1" applyFont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2" fontId="2" fillId="9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 wrapText="1"/>
    </xf>
    <xf numFmtId="0" fontId="3" fillId="7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top" wrapText="1"/>
    </xf>
    <xf numFmtId="2" fontId="3" fillId="12" borderId="0" xfId="0" applyNumberFormat="1" applyFont="1" applyFill="1" applyBorder="1" applyAlignment="1">
      <alignment horizontal="center" vertical="center" wrapText="1"/>
    </xf>
    <xf numFmtId="2" fontId="3" fillId="15" borderId="1" xfId="0" applyNumberFormat="1" applyFont="1" applyFill="1" applyBorder="1" applyAlignment="1">
      <alignment horizontal="center" vertical="center" wrapText="1"/>
    </xf>
    <xf numFmtId="2" fontId="3" fillId="15" borderId="1" xfId="0" applyNumberFormat="1" applyFont="1" applyFill="1" applyBorder="1" applyAlignment="1">
      <alignment horizontal="center"/>
    </xf>
    <xf numFmtId="10" fontId="3" fillId="15" borderId="0" xfId="0" applyNumberFormat="1" applyFont="1" applyFill="1" applyBorder="1"/>
    <xf numFmtId="10" fontId="3" fillId="15" borderId="5" xfId="0" applyNumberFormat="1" applyFont="1" applyFill="1" applyBorder="1"/>
    <xf numFmtId="0" fontId="3" fillId="15" borderId="0" xfId="0" applyFont="1" applyFill="1" applyBorder="1" applyAlignment="1">
      <alignment vertical="top" wrapText="1"/>
    </xf>
    <xf numFmtId="1" fontId="3" fillId="15" borderId="0" xfId="0" applyNumberFormat="1" applyFont="1" applyFill="1" applyBorder="1" applyAlignment="1">
      <alignment horizontal="center"/>
    </xf>
    <xf numFmtId="1" fontId="3" fillId="15" borderId="1" xfId="0" applyNumberFormat="1" applyFont="1" applyFill="1" applyBorder="1" applyAlignment="1">
      <alignment horizontal="center"/>
    </xf>
    <xf numFmtId="2" fontId="3" fillId="10" borderId="1" xfId="0" applyNumberFormat="1" applyFont="1" applyFill="1" applyBorder="1" applyAlignment="1">
      <alignment horizontal="center" vertical="top" wrapText="1"/>
    </xf>
    <xf numFmtId="2" fontId="3" fillId="10" borderId="0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 wrapText="1"/>
    </xf>
    <xf numFmtId="2" fontId="2" fillId="16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top" wrapText="1"/>
    </xf>
    <xf numFmtId="2" fontId="2" fillId="9" borderId="1" xfId="0" applyNumberFormat="1" applyFont="1" applyFill="1" applyBorder="1" applyAlignment="1">
      <alignment horizontal="center" vertical="top" wrapText="1"/>
    </xf>
    <xf numFmtId="2" fontId="12" fillId="0" borderId="26" xfId="0" applyNumberFormat="1" applyFont="1" applyBorder="1" applyAlignment="1">
      <alignment horizontal="center" vertical="top" wrapText="1"/>
    </xf>
    <xf numFmtId="0" fontId="2" fillId="9" borderId="3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2" fontId="2" fillId="9" borderId="5" xfId="0" applyNumberFormat="1" applyFont="1" applyFill="1" applyBorder="1" applyAlignment="1">
      <alignment horizontal="center" vertical="center"/>
    </xf>
    <xf numFmtId="2" fontId="2" fillId="9" borderId="6" xfId="0" applyNumberFormat="1" applyFont="1" applyFill="1" applyBorder="1" applyAlignment="1">
      <alignment horizontal="center" vertical="center"/>
    </xf>
    <xf numFmtId="2" fontId="2" fillId="9" borderId="7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2" fontId="7" fillId="0" borderId="0" xfId="0" applyNumberFormat="1" applyFont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8" fillId="0" borderId="0" xfId="0" applyFont="1" applyFill="1" applyAlignment="1">
      <alignment vertical="top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left" vertical="top" wrapText="1"/>
    </xf>
    <xf numFmtId="164" fontId="7" fillId="0" borderId="0" xfId="0" applyNumberFormat="1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8" fillId="0" borderId="0" xfId="0" applyFont="1" applyAlignment="1">
      <alignment horizontal="center" wrapText="1"/>
    </xf>
    <xf numFmtId="0" fontId="2" fillId="0" borderId="0" xfId="0" applyFont="1" applyBorder="1" applyAlignment="1"/>
    <xf numFmtId="0" fontId="2" fillId="0" borderId="0" xfId="0" applyFont="1" applyAlignment="1"/>
    <xf numFmtId="0" fontId="8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8" fillId="9" borderId="0" xfId="0" applyFont="1" applyFill="1" applyAlignment="1">
      <alignment horizontal="left" vertical="top" wrapText="1"/>
    </xf>
    <xf numFmtId="2" fontId="2" fillId="0" borderId="5" xfId="0" applyNumberFormat="1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0" fontId="26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3" fillId="7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/>
    <xf numFmtId="2" fontId="7" fillId="0" borderId="0" xfId="0" applyNumberFormat="1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24" fillId="0" borderId="0" xfId="0" applyFont="1" applyAlignment="1">
      <alignment wrapText="1"/>
    </xf>
    <xf numFmtId="2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/>
    <xf numFmtId="2" fontId="2" fillId="0" borderId="5" xfId="0" applyNumberFormat="1" applyFont="1" applyBorder="1" applyAlignment="1"/>
    <xf numFmtId="2" fontId="2" fillId="0" borderId="5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2" fontId="2" fillId="0" borderId="7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2" fillId="0" borderId="0" xfId="0" applyFont="1" applyAlignment="1">
      <alignment horizontal="center" vertical="top" wrapText="1"/>
    </xf>
    <xf numFmtId="0" fontId="25" fillId="2" borderId="0" xfId="0" applyFont="1" applyFill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2" fontId="2" fillId="9" borderId="5" xfId="0" applyNumberFormat="1" applyFont="1" applyFill="1" applyBorder="1" applyAlignment="1">
      <alignment horizontal="center" vertical="center" wrapText="1"/>
    </xf>
    <xf numFmtId="2" fontId="2" fillId="9" borderId="6" xfId="0" applyNumberFormat="1" applyFont="1" applyFill="1" applyBorder="1" applyAlignment="1">
      <alignment horizontal="center" vertical="center" wrapText="1"/>
    </xf>
    <xf numFmtId="2" fontId="2" fillId="9" borderId="7" xfId="0" applyNumberFormat="1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2" fontId="2" fillId="9" borderId="12" xfId="0" applyNumberFormat="1" applyFont="1" applyFill="1" applyBorder="1" applyAlignment="1">
      <alignment horizontal="center" vertical="center"/>
    </xf>
    <xf numFmtId="2" fontId="2" fillId="9" borderId="13" xfId="0" applyNumberFormat="1" applyFont="1" applyFill="1" applyBorder="1" applyAlignment="1">
      <alignment horizontal="center" vertical="center"/>
    </xf>
    <xf numFmtId="2" fontId="2" fillId="9" borderId="14" xfId="0" applyNumberFormat="1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2" fontId="2" fillId="0" borderId="16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2" fontId="2" fillId="9" borderId="19" xfId="0" applyNumberFormat="1" applyFont="1" applyFill="1" applyBorder="1" applyAlignment="1">
      <alignment horizontal="center" vertical="center"/>
    </xf>
    <xf numFmtId="2" fontId="2" fillId="9" borderId="3" xfId="0" applyNumberFormat="1" applyFont="1" applyFill="1" applyBorder="1" applyAlignment="1">
      <alignment horizontal="center" vertical="center"/>
    </xf>
    <xf numFmtId="2" fontId="2" fillId="9" borderId="20" xfId="0" applyNumberFormat="1" applyFont="1" applyFill="1" applyBorder="1" applyAlignment="1">
      <alignment horizontal="center" vertical="center"/>
    </xf>
    <xf numFmtId="2" fontId="2" fillId="0" borderId="21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2" fontId="2" fillId="0" borderId="22" xfId="0" applyNumberFormat="1" applyFont="1" applyFill="1" applyBorder="1" applyAlignment="1">
      <alignment horizontal="center" vertical="center"/>
    </xf>
    <xf numFmtId="2" fontId="2" fillId="9" borderId="23" xfId="0" applyNumberFormat="1" applyFont="1" applyFill="1" applyBorder="1" applyAlignment="1">
      <alignment horizontal="center" vertical="center"/>
    </xf>
    <xf numFmtId="2" fontId="2" fillId="9" borderId="4" xfId="0" applyNumberFormat="1" applyFont="1" applyFill="1" applyBorder="1" applyAlignment="1">
      <alignment horizontal="center" vertical="center"/>
    </xf>
    <xf numFmtId="2" fontId="2" fillId="9" borderId="8" xfId="0" applyNumberFormat="1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2" fontId="17" fillId="0" borderId="8" xfId="0" applyNumberFormat="1" applyFont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24" xfId="0" applyNumberFormat="1" applyFont="1" applyFill="1" applyBorder="1" applyAlignment="1">
      <alignment horizontal="center" vertical="center"/>
    </xf>
    <xf numFmtId="2" fontId="2" fillId="9" borderId="17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9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2" fontId="12" fillId="0" borderId="1" xfId="0" applyNumberFormat="1" applyFont="1" applyBorder="1" applyAlignment="1">
      <alignment horizontal="center" vertical="top" wrapText="1"/>
    </xf>
    <xf numFmtId="2" fontId="12" fillId="0" borderId="1" xfId="0" applyNumberFormat="1" applyFont="1" applyBorder="1" applyAlignment="1"/>
    <xf numFmtId="2" fontId="12" fillId="0" borderId="5" xfId="0" applyNumberFormat="1" applyFont="1" applyBorder="1" applyAlignment="1"/>
    <xf numFmtId="2" fontId="12" fillId="0" borderId="5" xfId="0" applyNumberFormat="1" applyFont="1" applyBorder="1" applyAlignment="1">
      <alignment horizontal="center" vertical="top" wrapText="1"/>
    </xf>
    <xf numFmtId="2" fontId="12" fillId="0" borderId="6" xfId="0" applyNumberFormat="1" applyFont="1" applyBorder="1" applyAlignment="1"/>
    <xf numFmtId="2" fontId="12" fillId="0" borderId="7" xfId="0" applyNumberFormat="1" applyFont="1" applyBorder="1" applyAlignment="1"/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2" fontId="13" fillId="4" borderId="26" xfId="0" applyNumberFormat="1" applyFont="1" applyFill="1" applyBorder="1" applyAlignment="1">
      <alignment horizontal="center" vertical="center"/>
    </xf>
    <xf numFmtId="2" fontId="11" fillId="4" borderId="26" xfId="0" applyNumberFormat="1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234"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9C0006"/>
      </font>
    </dxf>
    <dxf>
      <font>
        <color rgb="FF00B050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FF0000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FF0000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00B050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FF0000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FF0000"/>
      </font>
    </dxf>
    <dxf>
      <font>
        <color rgb="FF00B050"/>
      </font>
    </dxf>
    <dxf>
      <font>
        <color auto="1"/>
      </font>
    </dxf>
    <dxf>
      <font>
        <color rgb="FF00B050"/>
      </font>
    </dxf>
    <dxf>
      <font>
        <color rgb="FF9C0006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auto="1"/>
      </font>
    </dxf>
    <dxf>
      <font>
        <color rgb="FF9C0006"/>
      </font>
    </dxf>
    <dxf>
      <font>
        <color rgb="FF00B050"/>
      </font>
    </dxf>
    <dxf>
      <font>
        <color auto="1"/>
      </font>
    </dxf>
    <dxf>
      <font>
        <color rgb="FF9C0006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35</xdr:row>
      <xdr:rowOff>76200</xdr:rowOff>
    </xdr:from>
    <xdr:to>
      <xdr:col>11</xdr:col>
      <xdr:colOff>409575</xdr:colOff>
      <xdr:row>35</xdr:row>
      <xdr:rowOff>76200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524125" y="52949475"/>
          <a:ext cx="5314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6"/>
  <sheetViews>
    <sheetView tabSelected="1" view="pageBreakPreview" topLeftCell="A332" zoomScaleNormal="100" zoomScaleSheetLayoutView="100" zoomScalePageLayoutView="115" workbookViewId="0">
      <selection activeCell="N330" sqref="N330:O330"/>
    </sheetView>
  </sheetViews>
  <sheetFormatPr baseColWidth="10" defaultRowHeight="12.5" x14ac:dyDescent="0.25"/>
  <cols>
    <col min="1" max="1" width="22.7265625" style="130" customWidth="1"/>
    <col min="2" max="4" width="8.7265625" style="130" customWidth="1"/>
    <col min="5" max="5" width="9" style="130" customWidth="1"/>
    <col min="6" max="6" width="8.7265625" style="130" customWidth="1"/>
    <col min="7" max="7" width="10" style="130" bestFit="1" customWidth="1"/>
    <col min="8" max="9" width="8.7265625" style="130" customWidth="1"/>
    <col min="10" max="10" width="9.7265625" style="130" customWidth="1"/>
    <col min="11" max="12" width="8.7265625" style="130" customWidth="1"/>
    <col min="13" max="13" width="9.81640625" style="130" customWidth="1"/>
    <col min="14" max="14" width="16.453125" style="130" bestFit="1" customWidth="1"/>
    <col min="15" max="15" width="2.7265625" style="131" customWidth="1"/>
    <col min="16" max="16" width="11.1796875" style="130" customWidth="1"/>
    <col min="17" max="17" width="2.7265625" style="35" customWidth="1"/>
    <col min="18" max="18" width="11" style="130" customWidth="1"/>
  </cols>
  <sheetData>
    <row r="1" spans="1:18" s="2" customFormat="1" ht="13" x14ac:dyDescent="0.3">
      <c r="A1" s="132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31"/>
      <c r="P1" s="35"/>
      <c r="Q1" s="35"/>
      <c r="R1" s="35"/>
    </row>
    <row r="2" spans="1:18" ht="13" x14ac:dyDescent="0.3">
      <c r="A2" s="133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P2" s="35"/>
      <c r="R2" s="35"/>
    </row>
    <row r="3" spans="1:18" s="3" customFormat="1" ht="13" x14ac:dyDescent="0.25">
      <c r="A3" s="134"/>
      <c r="B3" s="135" t="s">
        <v>1</v>
      </c>
      <c r="C3" s="135" t="s">
        <v>2</v>
      </c>
      <c r="D3" s="135" t="s">
        <v>3</v>
      </c>
      <c r="E3" s="135" t="s">
        <v>4</v>
      </c>
      <c r="F3" s="135" t="s">
        <v>5</v>
      </c>
      <c r="G3" s="135" t="s">
        <v>6</v>
      </c>
      <c r="H3" s="135" t="s">
        <v>7</v>
      </c>
      <c r="I3" s="135" t="s">
        <v>8</v>
      </c>
      <c r="J3" s="135" t="s">
        <v>9</v>
      </c>
      <c r="K3" s="135" t="s">
        <v>10</v>
      </c>
      <c r="L3" s="135" t="s">
        <v>11</v>
      </c>
      <c r="M3" s="135" t="s">
        <v>12</v>
      </c>
      <c r="N3" s="136" t="s">
        <v>163</v>
      </c>
      <c r="O3" s="137"/>
      <c r="P3" s="138" t="s">
        <v>161</v>
      </c>
      <c r="Q3" s="139"/>
      <c r="R3" s="138" t="s">
        <v>150</v>
      </c>
    </row>
    <row r="4" spans="1:18" ht="13" x14ac:dyDescent="0.25">
      <c r="A4" s="140" t="s">
        <v>13</v>
      </c>
      <c r="B4" s="4">
        <v>5.01</v>
      </c>
      <c r="C4" s="4">
        <v>3.67</v>
      </c>
      <c r="D4" s="4">
        <v>5.29</v>
      </c>
      <c r="E4" s="4">
        <v>5.14</v>
      </c>
      <c r="F4" s="4">
        <v>4.87</v>
      </c>
      <c r="G4" s="4">
        <v>7.41</v>
      </c>
      <c r="H4" s="4">
        <v>4.6900000000000004</v>
      </c>
      <c r="I4" s="4">
        <v>6.52</v>
      </c>
      <c r="J4" s="4">
        <v>7.18</v>
      </c>
      <c r="K4" s="4">
        <v>4.9000000000000004</v>
      </c>
      <c r="L4" s="116">
        <v>4.2</v>
      </c>
      <c r="M4" s="116">
        <v>4.3899999999999997</v>
      </c>
      <c r="N4" s="62">
        <v>4.6566666666666663</v>
      </c>
      <c r="O4" s="141"/>
      <c r="P4" s="249">
        <v>5.23</v>
      </c>
      <c r="Q4" s="5"/>
      <c r="R4" s="62">
        <v>3.96</v>
      </c>
    </row>
    <row r="5" spans="1:18" ht="13" x14ac:dyDescent="0.25">
      <c r="A5" s="140" t="s">
        <v>14</v>
      </c>
      <c r="B5" s="4">
        <v>3.39</v>
      </c>
      <c r="C5" s="4">
        <v>3.25</v>
      </c>
      <c r="D5" s="4">
        <v>3.07</v>
      </c>
      <c r="E5" s="4">
        <v>3.48</v>
      </c>
      <c r="F5" s="4">
        <v>2.5299999999999998</v>
      </c>
      <c r="G5" s="4">
        <v>4.0599999999999996</v>
      </c>
      <c r="H5" s="4">
        <v>2.97</v>
      </c>
      <c r="I5" s="4">
        <v>2.58</v>
      </c>
      <c r="J5" s="4">
        <v>2.5299999999999998</v>
      </c>
      <c r="K5" s="4">
        <v>2.72</v>
      </c>
      <c r="L5" s="116">
        <v>2.2400000000000002</v>
      </c>
      <c r="M5" s="116">
        <v>2.5299999999999998</v>
      </c>
      <c r="N5" s="62">
        <v>3.2366666666666668</v>
      </c>
      <c r="O5" s="141"/>
      <c r="P5" s="62">
        <v>3.52</v>
      </c>
      <c r="Q5" s="5"/>
      <c r="R5" s="62">
        <v>3.04</v>
      </c>
    </row>
    <row r="6" spans="1:18" ht="13" x14ac:dyDescent="0.25">
      <c r="A6" s="140" t="s">
        <v>15</v>
      </c>
      <c r="B6" s="4">
        <v>3.55</v>
      </c>
      <c r="C6" s="6">
        <v>3.53</v>
      </c>
      <c r="D6" s="6">
        <v>3.39</v>
      </c>
      <c r="E6" s="6">
        <v>3.69</v>
      </c>
      <c r="F6" s="6">
        <v>2.99</v>
      </c>
      <c r="G6" s="6">
        <v>4.3499999999999996</v>
      </c>
      <c r="H6" s="6">
        <v>3.52</v>
      </c>
      <c r="I6" s="6">
        <v>3.24</v>
      </c>
      <c r="J6" s="6">
        <v>3.94</v>
      </c>
      <c r="K6" s="6">
        <v>3.34</v>
      </c>
      <c r="L6" s="7">
        <v>4.17</v>
      </c>
      <c r="M6" s="7">
        <v>3.66</v>
      </c>
      <c r="N6" s="62">
        <v>3.49</v>
      </c>
      <c r="O6" s="141"/>
      <c r="P6" s="247">
        <v>3.31</v>
      </c>
      <c r="Q6" s="5"/>
      <c r="R6" s="62">
        <v>4.0999999999999996</v>
      </c>
    </row>
    <row r="7" spans="1:18" ht="13" x14ac:dyDescent="0.25">
      <c r="A7" s="140" t="s">
        <v>16</v>
      </c>
      <c r="B7" s="4">
        <v>3.08</v>
      </c>
      <c r="C7" s="6">
        <v>2.19</v>
      </c>
      <c r="D7" s="6">
        <v>3.04</v>
      </c>
      <c r="E7" s="6">
        <v>3.85</v>
      </c>
      <c r="F7" s="6">
        <v>3.24</v>
      </c>
      <c r="G7" s="6">
        <v>7.52</v>
      </c>
      <c r="H7" s="6">
        <v>3.02</v>
      </c>
      <c r="I7" s="6">
        <v>3.35</v>
      </c>
      <c r="J7" s="6">
        <v>4.38</v>
      </c>
      <c r="K7" s="6">
        <v>3.23</v>
      </c>
      <c r="L7" s="7">
        <v>4.54</v>
      </c>
      <c r="M7" s="7">
        <v>3.07</v>
      </c>
      <c r="N7" s="62">
        <v>2.7699999999999996</v>
      </c>
      <c r="O7" s="141"/>
      <c r="P7" s="62">
        <v>1.88</v>
      </c>
      <c r="Q7" s="5"/>
      <c r="R7" s="62">
        <v>1.47</v>
      </c>
    </row>
    <row r="8" spans="1:18" ht="13" x14ac:dyDescent="0.25">
      <c r="A8" s="140" t="s">
        <v>17</v>
      </c>
      <c r="B8" s="4">
        <v>1.51</v>
      </c>
      <c r="C8" s="6">
        <v>1.41</v>
      </c>
      <c r="D8" s="6">
        <v>1.52</v>
      </c>
      <c r="E8" s="6">
        <v>1.75</v>
      </c>
      <c r="F8" s="6">
        <v>1.75</v>
      </c>
      <c r="G8" s="6">
        <v>3.76</v>
      </c>
      <c r="H8" s="6">
        <v>1.35</v>
      </c>
      <c r="I8" s="6">
        <v>1.5</v>
      </c>
      <c r="J8" s="6">
        <v>2.61</v>
      </c>
      <c r="K8" s="6">
        <v>1.4</v>
      </c>
      <c r="L8" s="7">
        <v>2.73</v>
      </c>
      <c r="M8" s="7">
        <v>1.21</v>
      </c>
      <c r="N8" s="62">
        <v>1.4799999999999998</v>
      </c>
      <c r="O8" s="141"/>
      <c r="P8" s="62">
        <v>1.7</v>
      </c>
      <c r="Q8" s="5"/>
      <c r="R8" s="62">
        <v>1.42</v>
      </c>
    </row>
    <row r="9" spans="1:18" ht="13" x14ac:dyDescent="0.25">
      <c r="A9" s="140" t="s">
        <v>19</v>
      </c>
      <c r="B9" s="4">
        <v>1.85</v>
      </c>
      <c r="C9" s="4">
        <v>1.87</v>
      </c>
      <c r="D9" s="8">
        <v>3.34</v>
      </c>
      <c r="E9" s="4">
        <v>2.25</v>
      </c>
      <c r="F9" s="4">
        <v>2.23</v>
      </c>
      <c r="G9" s="4">
        <v>2.3199999999999998</v>
      </c>
      <c r="H9" s="4">
        <v>2.48</v>
      </c>
      <c r="I9" s="4">
        <v>5.31</v>
      </c>
      <c r="J9" s="4">
        <v>4.3499999999999996</v>
      </c>
      <c r="K9" s="4">
        <v>2.2799999999999998</v>
      </c>
      <c r="L9" s="4">
        <v>2.58</v>
      </c>
      <c r="M9" s="4">
        <v>2.21</v>
      </c>
      <c r="N9" s="62">
        <v>2.3533333333333335</v>
      </c>
      <c r="O9" s="5"/>
      <c r="P9" s="62">
        <v>2.58</v>
      </c>
      <c r="Q9" s="5"/>
      <c r="R9" s="62">
        <v>2.4900000000000002</v>
      </c>
    </row>
    <row r="10" spans="1:18" s="1" customFormat="1" ht="13" x14ac:dyDescent="0.25">
      <c r="A10" s="142"/>
      <c r="B10" s="284"/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5"/>
      <c r="O10" s="5"/>
      <c r="P10" s="5"/>
      <c r="Q10" s="5"/>
      <c r="R10" s="5"/>
    </row>
    <row r="11" spans="1:18" ht="28.5" customHeight="1" x14ac:dyDescent="0.3">
      <c r="A11" s="9" t="s">
        <v>20</v>
      </c>
      <c r="B11" s="285" t="s">
        <v>21</v>
      </c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  <c r="N11" s="286"/>
      <c r="O11" s="286"/>
      <c r="P11" s="5"/>
      <c r="R11" s="35"/>
    </row>
    <row r="12" spans="1:18" ht="18.75" customHeight="1" x14ac:dyDescent="0.25">
      <c r="A12" s="9" t="s">
        <v>22</v>
      </c>
      <c r="B12" s="290" t="s">
        <v>23</v>
      </c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129"/>
      <c r="P12" s="189"/>
      <c r="Q12" s="143"/>
      <c r="R12" s="143"/>
    </row>
    <row r="13" spans="1:18" ht="13" x14ac:dyDescent="0.3">
      <c r="A13" s="144"/>
    </row>
    <row r="14" spans="1:18" s="2" customFormat="1" ht="13" x14ac:dyDescent="0.3">
      <c r="A14" s="132" t="s">
        <v>24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131"/>
      <c r="P14" s="35"/>
      <c r="Q14" s="35"/>
      <c r="R14" s="35"/>
    </row>
    <row r="15" spans="1:18" ht="13" x14ac:dyDescent="0.3">
      <c r="A15" s="144"/>
    </row>
    <row r="16" spans="1:18" s="3" customFormat="1" ht="13" x14ac:dyDescent="0.25">
      <c r="A16" s="145"/>
      <c r="B16" s="127" t="s">
        <v>1</v>
      </c>
      <c r="C16" s="127" t="s">
        <v>2</v>
      </c>
      <c r="D16" s="127" t="s">
        <v>3</v>
      </c>
      <c r="E16" s="127" t="s">
        <v>4</v>
      </c>
      <c r="F16" s="127" t="s">
        <v>5</v>
      </c>
      <c r="G16" s="127" t="s">
        <v>6</v>
      </c>
      <c r="H16" s="127" t="s">
        <v>7</v>
      </c>
      <c r="I16" s="127" t="s">
        <v>8</v>
      </c>
      <c r="J16" s="127" t="s">
        <v>9</v>
      </c>
      <c r="K16" s="127" t="s">
        <v>10</v>
      </c>
      <c r="L16" s="127" t="s">
        <v>11</v>
      </c>
      <c r="M16" s="127" t="s">
        <v>12</v>
      </c>
      <c r="N16" s="146" t="s">
        <v>163</v>
      </c>
      <c r="O16" s="137"/>
      <c r="P16" s="147" t="s">
        <v>161</v>
      </c>
      <c r="Q16" s="139"/>
      <c r="R16" s="147" t="s">
        <v>150</v>
      </c>
    </row>
    <row r="17" spans="1:18" ht="13" x14ac:dyDescent="0.25">
      <c r="A17" s="148" t="s">
        <v>13</v>
      </c>
      <c r="B17" s="278">
        <v>100</v>
      </c>
      <c r="C17" s="278">
        <v>100</v>
      </c>
      <c r="D17" s="278">
        <v>99.99</v>
      </c>
      <c r="E17" s="278">
        <v>99.94</v>
      </c>
      <c r="F17" s="278">
        <v>99.72</v>
      </c>
      <c r="G17" s="278">
        <v>99.96</v>
      </c>
      <c r="H17" s="278">
        <v>100</v>
      </c>
      <c r="I17" s="278">
        <v>100</v>
      </c>
      <c r="J17" s="278">
        <v>99.7</v>
      </c>
      <c r="K17" s="278">
        <v>99.77</v>
      </c>
      <c r="L17" s="278">
        <v>99.91</v>
      </c>
      <c r="M17" s="278">
        <v>99.94</v>
      </c>
      <c r="N17" s="62">
        <f>AVERAGE(B17:M17)</f>
        <v>99.910833333333343</v>
      </c>
      <c r="P17" s="62">
        <v>99.93</v>
      </c>
      <c r="Q17" s="10"/>
      <c r="R17" s="62">
        <v>99.95</v>
      </c>
    </row>
    <row r="18" spans="1:18" ht="13" x14ac:dyDescent="0.25">
      <c r="A18" s="148" t="s">
        <v>14</v>
      </c>
      <c r="B18" s="278">
        <v>100</v>
      </c>
      <c r="C18" s="278">
        <v>100</v>
      </c>
      <c r="D18" s="278">
        <v>99.96</v>
      </c>
      <c r="E18" s="278">
        <v>100</v>
      </c>
      <c r="F18" s="278">
        <v>99.79</v>
      </c>
      <c r="G18" s="278">
        <v>99.79</v>
      </c>
      <c r="H18" s="278">
        <v>99.85</v>
      </c>
      <c r="I18" s="278">
        <v>99.98</v>
      </c>
      <c r="J18" s="278">
        <v>99.96</v>
      </c>
      <c r="K18" s="278">
        <v>99.46</v>
      </c>
      <c r="L18" s="278">
        <v>100</v>
      </c>
      <c r="M18" s="278">
        <v>99.95</v>
      </c>
      <c r="N18" s="62">
        <f t="shared" ref="N18:N22" si="0">AVERAGE(B18:M18)</f>
        <v>99.894999999999996</v>
      </c>
      <c r="P18" s="62">
        <v>99.88</v>
      </c>
      <c r="Q18" s="10"/>
      <c r="R18" s="62">
        <v>99.85</v>
      </c>
    </row>
    <row r="19" spans="1:18" ht="13" x14ac:dyDescent="0.25">
      <c r="A19" s="148" t="s">
        <v>15</v>
      </c>
      <c r="B19" s="7">
        <v>99.98</v>
      </c>
      <c r="C19" s="7">
        <v>100</v>
      </c>
      <c r="D19" s="7">
        <v>99.96</v>
      </c>
      <c r="E19" s="7">
        <v>99.87</v>
      </c>
      <c r="F19" s="7">
        <v>100</v>
      </c>
      <c r="G19" s="7">
        <v>99.9</v>
      </c>
      <c r="H19" s="7">
        <v>100</v>
      </c>
      <c r="I19" s="7">
        <v>100</v>
      </c>
      <c r="J19" s="7">
        <v>99.96</v>
      </c>
      <c r="K19" s="7">
        <v>99.53</v>
      </c>
      <c r="L19" s="7" t="s">
        <v>178</v>
      </c>
      <c r="M19" s="7">
        <v>100</v>
      </c>
      <c r="N19" s="62">
        <f t="shared" si="0"/>
        <v>99.927272727272737</v>
      </c>
      <c r="P19" s="62">
        <v>99.91</v>
      </c>
      <c r="Q19" s="10"/>
      <c r="R19" s="62">
        <v>99.95</v>
      </c>
    </row>
    <row r="20" spans="1:18" ht="13" x14ac:dyDescent="0.25">
      <c r="A20" s="148" t="s">
        <v>16</v>
      </c>
      <c r="B20" s="278">
        <v>100</v>
      </c>
      <c r="C20" s="278">
        <v>99.97</v>
      </c>
      <c r="D20" s="278">
        <v>100</v>
      </c>
      <c r="E20" s="278">
        <v>99.93</v>
      </c>
      <c r="F20" s="278">
        <v>100</v>
      </c>
      <c r="G20" s="278">
        <v>99.9</v>
      </c>
      <c r="H20" s="278">
        <v>100</v>
      </c>
      <c r="I20" s="278">
        <v>99.89</v>
      </c>
      <c r="J20" s="278">
        <v>100</v>
      </c>
      <c r="K20" s="14">
        <v>98.99</v>
      </c>
      <c r="L20" s="278" t="s">
        <v>167</v>
      </c>
      <c r="M20" s="278">
        <v>100</v>
      </c>
      <c r="N20" s="62">
        <f t="shared" si="0"/>
        <v>99.88000000000001</v>
      </c>
      <c r="P20" s="62">
        <v>99.93</v>
      </c>
      <c r="Q20" s="10"/>
      <c r="R20" s="62">
        <v>99.95</v>
      </c>
    </row>
    <row r="21" spans="1:18" ht="13" x14ac:dyDescent="0.25">
      <c r="A21" s="148" t="s">
        <v>17</v>
      </c>
      <c r="B21" s="278">
        <v>99.89</v>
      </c>
      <c r="C21" s="278">
        <v>100</v>
      </c>
      <c r="D21" s="278">
        <v>100</v>
      </c>
      <c r="E21" s="278">
        <v>99.67</v>
      </c>
      <c r="F21" s="278">
        <v>99.97</v>
      </c>
      <c r="G21" s="278">
        <v>100</v>
      </c>
      <c r="H21" s="278">
        <v>99.74</v>
      </c>
      <c r="I21" s="278">
        <v>100</v>
      </c>
      <c r="J21" s="278">
        <v>100</v>
      </c>
      <c r="K21" s="278">
        <v>99.03</v>
      </c>
      <c r="L21" s="278">
        <v>100</v>
      </c>
      <c r="M21" s="278" t="s">
        <v>178</v>
      </c>
      <c r="N21" s="62">
        <f t="shared" si="0"/>
        <v>99.845454545454544</v>
      </c>
      <c r="P21" s="62">
        <v>99.91</v>
      </c>
      <c r="Q21" s="10"/>
      <c r="R21" s="62">
        <v>99.91</v>
      </c>
    </row>
    <row r="22" spans="1:18" ht="13" x14ac:dyDescent="0.25">
      <c r="A22" s="148" t="s">
        <v>19</v>
      </c>
      <c r="B22" s="278">
        <v>100</v>
      </c>
      <c r="C22" s="278">
        <v>100</v>
      </c>
      <c r="D22" s="278">
        <v>100</v>
      </c>
      <c r="E22" s="278">
        <v>100</v>
      </c>
      <c r="F22" s="278">
        <v>100</v>
      </c>
      <c r="G22" s="278">
        <v>100</v>
      </c>
      <c r="H22" s="278">
        <v>100</v>
      </c>
      <c r="I22" s="278">
        <v>100</v>
      </c>
      <c r="J22" s="278">
        <v>100</v>
      </c>
      <c r="K22" s="278">
        <v>100</v>
      </c>
      <c r="L22" s="278">
        <v>100</v>
      </c>
      <c r="M22" s="278" t="s">
        <v>179</v>
      </c>
      <c r="N22" s="62">
        <f t="shared" si="0"/>
        <v>100</v>
      </c>
      <c r="P22" s="62">
        <v>99.93</v>
      </c>
      <c r="Q22" s="10"/>
      <c r="R22" s="62">
        <v>99.97</v>
      </c>
    </row>
    <row r="23" spans="1:18" s="1" customFormat="1" ht="12" customHeight="1" x14ac:dyDescent="0.25">
      <c r="A23" s="142"/>
      <c r="B23" s="123"/>
      <c r="C23" s="123"/>
      <c r="D23" s="123"/>
      <c r="E23" s="123"/>
      <c r="F23" s="11"/>
      <c r="G23" s="123"/>
      <c r="H23" s="123"/>
      <c r="I23" s="11"/>
      <c r="J23" s="123"/>
      <c r="K23" s="123"/>
      <c r="L23" s="11"/>
      <c r="M23" s="123"/>
      <c r="N23" s="11"/>
      <c r="O23" s="48"/>
      <c r="P23" s="131"/>
      <c r="Q23" s="131"/>
      <c r="R23" s="131"/>
    </row>
    <row r="24" spans="1:18" ht="12.75" customHeight="1" x14ac:dyDescent="0.3">
      <c r="A24" s="12" t="s">
        <v>20</v>
      </c>
      <c r="B24" s="288" t="s">
        <v>25</v>
      </c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115"/>
      <c r="N24" s="287"/>
      <c r="O24" s="287"/>
    </row>
    <row r="25" spans="1:18" ht="12.75" customHeight="1" x14ac:dyDescent="0.25">
      <c r="A25" s="12" t="s">
        <v>22</v>
      </c>
      <c r="B25" s="289" t="s">
        <v>26</v>
      </c>
      <c r="C25" s="289"/>
      <c r="D25" s="289"/>
      <c r="E25" s="289"/>
      <c r="F25" s="289"/>
      <c r="G25" s="289"/>
      <c r="H25" s="289"/>
      <c r="I25" s="289"/>
      <c r="J25" s="289"/>
      <c r="K25" s="289"/>
      <c r="L25" s="289"/>
      <c r="M25" s="124"/>
      <c r="N25" s="124"/>
      <c r="O25" s="124"/>
    </row>
    <row r="26" spans="1:18" x14ac:dyDescent="0.25">
      <c r="A26" s="12"/>
      <c r="B26" s="108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</row>
    <row r="27" spans="1:18" s="2" customFormat="1" ht="18.649999999999999" customHeight="1" x14ac:dyDescent="0.3">
      <c r="A27" s="132" t="s">
        <v>42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131"/>
      <c r="P27" s="35"/>
      <c r="Q27" s="35"/>
      <c r="R27" s="35"/>
    </row>
    <row r="28" spans="1:18" ht="12" customHeight="1" x14ac:dyDescent="0.3">
      <c r="A28" s="144"/>
    </row>
    <row r="29" spans="1:18" ht="24" customHeight="1" x14ac:dyDescent="0.25">
      <c r="A29" s="229" t="s">
        <v>30</v>
      </c>
      <c r="B29" s="27" t="s">
        <v>1</v>
      </c>
      <c r="C29" s="27" t="s">
        <v>2</v>
      </c>
      <c r="D29" s="27" t="s">
        <v>3</v>
      </c>
      <c r="E29" s="27" t="s">
        <v>4</v>
      </c>
      <c r="F29" s="265" t="s">
        <v>5</v>
      </c>
      <c r="G29" s="28" t="s">
        <v>6</v>
      </c>
      <c r="H29" s="28" t="s">
        <v>7</v>
      </c>
      <c r="I29" s="28" t="s">
        <v>8</v>
      </c>
      <c r="J29" s="28" t="s">
        <v>9</v>
      </c>
      <c r="K29" s="28" t="s">
        <v>10</v>
      </c>
      <c r="L29" s="28" t="s">
        <v>11</v>
      </c>
      <c r="M29" s="28" t="s">
        <v>12</v>
      </c>
      <c r="N29" s="155" t="s">
        <v>163</v>
      </c>
      <c r="P29" s="156" t="s">
        <v>161</v>
      </c>
      <c r="Q29" s="266"/>
      <c r="R29" s="156" t="s">
        <v>150</v>
      </c>
    </row>
    <row r="30" spans="1:18" ht="17.25" customHeight="1" x14ac:dyDescent="0.25">
      <c r="A30" s="148" t="s">
        <v>13</v>
      </c>
      <c r="B30" s="255">
        <v>100</v>
      </c>
      <c r="C30" s="255">
        <v>100</v>
      </c>
      <c r="D30" s="255">
        <v>100</v>
      </c>
      <c r="E30" s="260">
        <v>100</v>
      </c>
      <c r="F30" s="111">
        <v>100</v>
      </c>
      <c r="G30" s="256">
        <v>100</v>
      </c>
      <c r="H30" s="256">
        <v>100</v>
      </c>
      <c r="I30" s="256">
        <v>100</v>
      </c>
      <c r="J30" s="256">
        <v>100</v>
      </c>
      <c r="K30" s="255">
        <v>100</v>
      </c>
      <c r="L30" s="255">
        <v>100</v>
      </c>
      <c r="M30" s="255">
        <v>100</v>
      </c>
      <c r="N30" s="62">
        <f>AVERAGE(B30:M30)</f>
        <v>100</v>
      </c>
      <c r="O30" s="110"/>
      <c r="P30" s="62">
        <v>100</v>
      </c>
      <c r="Q30" s="29"/>
      <c r="R30" s="62">
        <v>100</v>
      </c>
    </row>
    <row r="31" spans="1:18" ht="16.899999999999999" customHeight="1" x14ac:dyDescent="0.25">
      <c r="A31" s="148" t="s">
        <v>14</v>
      </c>
      <c r="B31" s="255">
        <v>100</v>
      </c>
      <c r="C31" s="255">
        <v>100</v>
      </c>
      <c r="D31" s="255">
        <v>100</v>
      </c>
      <c r="E31" s="260">
        <v>100</v>
      </c>
      <c r="F31" s="111">
        <v>100</v>
      </c>
      <c r="G31" s="256">
        <v>100</v>
      </c>
      <c r="H31" s="256">
        <v>100</v>
      </c>
      <c r="I31" s="256">
        <v>100</v>
      </c>
      <c r="J31" s="256">
        <v>100</v>
      </c>
      <c r="K31" s="255">
        <v>100</v>
      </c>
      <c r="L31" s="255">
        <v>100</v>
      </c>
      <c r="M31" s="255">
        <v>100</v>
      </c>
      <c r="N31" s="62">
        <f t="shared" ref="N31:N35" si="1">AVERAGE(B31:M31)</f>
        <v>100</v>
      </c>
      <c r="O31" s="110"/>
      <c r="P31" s="62">
        <v>100</v>
      </c>
      <c r="Q31" s="21"/>
      <c r="R31" s="62">
        <v>98.44</v>
      </c>
    </row>
    <row r="32" spans="1:18" ht="19.5" customHeight="1" x14ac:dyDescent="0.25">
      <c r="A32" s="148" t="s">
        <v>15</v>
      </c>
      <c r="B32" s="255">
        <v>100</v>
      </c>
      <c r="C32" s="255">
        <v>100</v>
      </c>
      <c r="D32" s="255">
        <v>100</v>
      </c>
      <c r="E32" s="260">
        <v>100</v>
      </c>
      <c r="F32" s="111">
        <v>100</v>
      </c>
      <c r="G32" s="256">
        <v>100</v>
      </c>
      <c r="H32" s="256">
        <v>100</v>
      </c>
      <c r="I32" s="256">
        <v>100</v>
      </c>
      <c r="J32" s="256">
        <v>100</v>
      </c>
      <c r="K32" s="255">
        <v>100</v>
      </c>
      <c r="L32" s="255">
        <v>100</v>
      </c>
      <c r="M32" s="255">
        <v>100</v>
      </c>
      <c r="N32" s="62">
        <f t="shared" si="1"/>
        <v>100</v>
      </c>
      <c r="O32" s="110"/>
      <c r="P32" s="62">
        <v>100</v>
      </c>
      <c r="Q32" s="30"/>
      <c r="R32" s="62">
        <v>100</v>
      </c>
    </row>
    <row r="33" spans="1:18" ht="17.25" customHeight="1" x14ac:dyDescent="0.25">
      <c r="A33" s="148" t="s">
        <v>16</v>
      </c>
      <c r="B33" s="255">
        <v>100</v>
      </c>
      <c r="C33" s="255">
        <v>100</v>
      </c>
      <c r="D33" s="255">
        <v>100</v>
      </c>
      <c r="E33" s="260">
        <v>100</v>
      </c>
      <c r="F33" s="111">
        <v>100</v>
      </c>
      <c r="G33" s="256">
        <v>100</v>
      </c>
      <c r="H33" s="256">
        <v>100</v>
      </c>
      <c r="I33" s="256">
        <v>100</v>
      </c>
      <c r="J33" s="256">
        <v>100</v>
      </c>
      <c r="K33" s="255">
        <v>100</v>
      </c>
      <c r="L33" s="255">
        <v>100</v>
      </c>
      <c r="M33" s="255">
        <v>100</v>
      </c>
      <c r="N33" s="62">
        <f t="shared" si="1"/>
        <v>100</v>
      </c>
      <c r="O33" s="110"/>
      <c r="P33" s="62">
        <v>100</v>
      </c>
      <c r="Q33" s="21"/>
      <c r="R33" s="62">
        <v>100</v>
      </c>
    </row>
    <row r="34" spans="1:18" ht="17.25" customHeight="1" x14ac:dyDescent="0.25">
      <c r="A34" s="148" t="s">
        <v>17</v>
      </c>
      <c r="B34" s="255">
        <v>100</v>
      </c>
      <c r="C34" s="255">
        <v>100</v>
      </c>
      <c r="D34" s="255">
        <v>100</v>
      </c>
      <c r="E34" s="260">
        <v>100</v>
      </c>
      <c r="F34" s="111">
        <v>100</v>
      </c>
      <c r="G34" s="256">
        <v>100</v>
      </c>
      <c r="H34" s="256">
        <v>100</v>
      </c>
      <c r="I34" s="256">
        <v>100</v>
      </c>
      <c r="J34" s="256">
        <v>100</v>
      </c>
      <c r="K34" s="255">
        <v>100</v>
      </c>
      <c r="L34" s="255">
        <v>100</v>
      </c>
      <c r="M34" s="255">
        <v>100</v>
      </c>
      <c r="N34" s="62">
        <f t="shared" si="1"/>
        <v>100</v>
      </c>
      <c r="O34" s="110"/>
      <c r="P34" s="62">
        <v>100</v>
      </c>
      <c r="Q34" s="21"/>
      <c r="R34" s="62">
        <v>100</v>
      </c>
    </row>
    <row r="35" spans="1:18" ht="18" customHeight="1" x14ac:dyDescent="0.25">
      <c r="A35" s="148" t="s">
        <v>19</v>
      </c>
      <c r="B35" s="255">
        <v>100</v>
      </c>
      <c r="C35" s="255">
        <v>100</v>
      </c>
      <c r="D35" s="255">
        <v>100</v>
      </c>
      <c r="E35" s="260">
        <v>100</v>
      </c>
      <c r="F35" s="111">
        <v>100</v>
      </c>
      <c r="G35" s="256">
        <v>100</v>
      </c>
      <c r="H35" s="256">
        <v>100</v>
      </c>
      <c r="I35" s="256">
        <v>100</v>
      </c>
      <c r="J35" s="256">
        <v>100</v>
      </c>
      <c r="K35" s="255">
        <v>100</v>
      </c>
      <c r="L35" s="255">
        <v>100</v>
      </c>
      <c r="M35" s="255">
        <v>100</v>
      </c>
      <c r="N35" s="62">
        <f t="shared" si="1"/>
        <v>100</v>
      </c>
      <c r="O35" s="110"/>
      <c r="P35" s="62">
        <v>100</v>
      </c>
      <c r="Q35" s="21"/>
      <c r="R35" s="62">
        <v>100</v>
      </c>
    </row>
    <row r="36" spans="1:18" ht="13" x14ac:dyDescent="0.3">
      <c r="A36" s="144"/>
    </row>
    <row r="37" spans="1:18" ht="27" customHeight="1" x14ac:dyDescent="0.25">
      <c r="A37" s="128" t="s">
        <v>20</v>
      </c>
      <c r="B37" s="292" t="s">
        <v>43</v>
      </c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5"/>
    </row>
    <row r="38" spans="1:18" ht="12.75" customHeight="1" x14ac:dyDescent="0.25">
      <c r="A38" s="227"/>
      <c r="B38" s="222"/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</row>
    <row r="39" spans="1:18" s="2" customFormat="1" ht="15.75" customHeight="1" x14ac:dyDescent="0.3">
      <c r="A39" s="132" t="s">
        <v>44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131"/>
      <c r="P39" s="35"/>
      <c r="Q39" s="35"/>
      <c r="R39" s="35"/>
    </row>
    <row r="40" spans="1:18" ht="15.75" customHeight="1" x14ac:dyDescent="0.3">
      <c r="A40" s="13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P40" s="35"/>
      <c r="R40" s="35"/>
    </row>
    <row r="41" spans="1:18" s="3" customFormat="1" ht="20.25" customHeight="1" x14ac:dyDescent="0.25">
      <c r="A41" s="161"/>
      <c r="B41" s="259" t="s">
        <v>1</v>
      </c>
      <c r="C41" s="259" t="s">
        <v>2</v>
      </c>
      <c r="D41" s="259" t="s">
        <v>3</v>
      </c>
      <c r="E41" s="259" t="s">
        <v>4</v>
      </c>
      <c r="F41" s="259" t="s">
        <v>5</v>
      </c>
      <c r="G41" s="259" t="s">
        <v>6</v>
      </c>
      <c r="H41" s="259" t="s">
        <v>7</v>
      </c>
      <c r="I41" s="259" t="s">
        <v>8</v>
      </c>
      <c r="J41" s="259" t="s">
        <v>9</v>
      </c>
      <c r="K41" s="259" t="s">
        <v>10</v>
      </c>
      <c r="L41" s="259" t="s">
        <v>11</v>
      </c>
      <c r="M41" s="259" t="s">
        <v>12</v>
      </c>
      <c r="N41" s="146" t="s">
        <v>163</v>
      </c>
      <c r="O41" s="137"/>
      <c r="P41" s="162" t="s">
        <v>161</v>
      </c>
      <c r="Q41" s="139"/>
      <c r="R41" s="162" t="s">
        <v>150</v>
      </c>
    </row>
    <row r="42" spans="1:18" ht="18.75" customHeight="1" x14ac:dyDescent="0.25">
      <c r="A42" s="148" t="s">
        <v>45</v>
      </c>
      <c r="B42" s="32">
        <v>99.68</v>
      </c>
      <c r="C42" s="33">
        <v>99.65</v>
      </c>
      <c r="D42" s="33">
        <v>99.73</v>
      </c>
      <c r="E42" s="33">
        <v>99.39</v>
      </c>
      <c r="F42" s="33">
        <v>99.49</v>
      </c>
      <c r="G42" s="33">
        <v>99.63</v>
      </c>
      <c r="H42" s="33">
        <v>99.4</v>
      </c>
      <c r="I42" s="279"/>
      <c r="J42" s="279"/>
      <c r="K42" s="252">
        <v>90.71</v>
      </c>
      <c r="L42" s="252">
        <v>92.18</v>
      </c>
      <c r="M42" s="252">
        <v>92.17</v>
      </c>
      <c r="N42" s="62"/>
      <c r="P42" s="34">
        <v>99.5</v>
      </c>
      <c r="Q42" s="5"/>
      <c r="R42" s="34">
        <v>99.37</v>
      </c>
    </row>
    <row r="43" spans="1:18" ht="13" x14ac:dyDescent="0.3">
      <c r="A43" s="35"/>
      <c r="B43" s="305"/>
      <c r="C43" s="305"/>
      <c r="D43" s="305"/>
      <c r="E43" s="114"/>
      <c r="F43" s="35"/>
      <c r="G43" s="35"/>
      <c r="H43" s="35"/>
      <c r="I43" s="35"/>
      <c r="J43" s="35"/>
      <c r="K43" s="35"/>
      <c r="L43" s="35"/>
      <c r="M43" s="35"/>
      <c r="N43" s="35"/>
      <c r="P43" s="35"/>
      <c r="R43" s="35"/>
    </row>
    <row r="44" spans="1:18" ht="15.75" customHeight="1" x14ac:dyDescent="0.3">
      <c r="A44" s="36" t="s">
        <v>20</v>
      </c>
      <c r="B44" s="309" t="s">
        <v>46</v>
      </c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193"/>
      <c r="O44" s="112"/>
      <c r="P44" s="35"/>
      <c r="R44" s="35"/>
    </row>
    <row r="45" spans="1:18" ht="15.75" customHeight="1" x14ac:dyDescent="0.3">
      <c r="A45" s="36" t="s">
        <v>22</v>
      </c>
      <c r="B45" s="301" t="s">
        <v>47</v>
      </c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192"/>
      <c r="O45" s="112"/>
      <c r="P45" s="35"/>
      <c r="R45" s="35"/>
    </row>
    <row r="46" spans="1:18" ht="24.75" customHeight="1" x14ac:dyDescent="0.3">
      <c r="A46" s="36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12"/>
      <c r="P46" s="35"/>
      <c r="R46" s="35"/>
    </row>
    <row r="47" spans="1:18" s="2" customFormat="1" ht="12" customHeight="1" x14ac:dyDescent="0.3">
      <c r="A47" s="132" t="s">
        <v>48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131"/>
      <c r="P47" s="35"/>
      <c r="Q47" s="35"/>
      <c r="R47" s="35"/>
    </row>
    <row r="48" spans="1:18" ht="13" x14ac:dyDescent="0.3">
      <c r="A48" s="13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P48" s="35"/>
      <c r="R48" s="35"/>
    </row>
    <row r="49" spans="1:18" s="3" customFormat="1" ht="24" customHeight="1" x14ac:dyDescent="0.25">
      <c r="A49" s="161"/>
      <c r="B49" s="259" t="s">
        <v>1</v>
      </c>
      <c r="C49" s="259" t="s">
        <v>2</v>
      </c>
      <c r="D49" s="259" t="s">
        <v>3</v>
      </c>
      <c r="E49" s="259" t="s">
        <v>4</v>
      </c>
      <c r="F49" s="259" t="s">
        <v>5</v>
      </c>
      <c r="G49" s="259" t="s">
        <v>6</v>
      </c>
      <c r="H49" s="259" t="s">
        <v>7</v>
      </c>
      <c r="I49" s="259" t="s">
        <v>8</v>
      </c>
      <c r="J49" s="259" t="s">
        <v>9</v>
      </c>
      <c r="K49" s="259" t="s">
        <v>10</v>
      </c>
      <c r="L49" s="259" t="s">
        <v>11</v>
      </c>
      <c r="M49" s="259" t="s">
        <v>12</v>
      </c>
      <c r="N49" s="146" t="s">
        <v>163</v>
      </c>
      <c r="O49" s="137"/>
      <c r="P49" s="162" t="s">
        <v>161</v>
      </c>
      <c r="Q49" s="139"/>
      <c r="R49" s="162" t="s">
        <v>150</v>
      </c>
    </row>
    <row r="50" spans="1:18" ht="19.5" customHeight="1" x14ac:dyDescent="0.25">
      <c r="A50" s="148" t="s">
        <v>49</v>
      </c>
      <c r="B50" s="32">
        <v>97.37</v>
      </c>
      <c r="C50" s="33">
        <v>99.31</v>
      </c>
      <c r="D50" s="33">
        <v>99.73</v>
      </c>
      <c r="E50" s="33">
        <v>98.34</v>
      </c>
      <c r="F50" s="33">
        <v>99.92</v>
      </c>
      <c r="G50" s="33">
        <v>99.6</v>
      </c>
      <c r="H50" s="37">
        <v>99.63</v>
      </c>
      <c r="I50" s="33"/>
      <c r="J50" s="33"/>
      <c r="K50" s="18">
        <v>99.35</v>
      </c>
      <c r="L50" s="18">
        <v>99.89</v>
      </c>
      <c r="M50" s="64">
        <v>97.6</v>
      </c>
      <c r="N50" s="62">
        <f t="shared" ref="N50" si="2">AVERAGE(B50:M50)</f>
        <v>99.073999999999998</v>
      </c>
      <c r="P50" s="34">
        <v>99.71</v>
      </c>
      <c r="Q50" s="5"/>
      <c r="R50" s="34">
        <v>98.2</v>
      </c>
    </row>
    <row r="51" spans="1:18" ht="13" x14ac:dyDescent="0.3">
      <c r="A51" s="35"/>
      <c r="B51" s="305"/>
      <c r="C51" s="305"/>
      <c r="D51" s="305"/>
      <c r="E51" s="114"/>
      <c r="F51" s="35"/>
      <c r="G51" s="35"/>
      <c r="H51" s="35"/>
      <c r="I51" s="35"/>
      <c r="J51" s="35"/>
      <c r="K51" s="35"/>
      <c r="L51" s="35"/>
      <c r="M51" s="35"/>
      <c r="N51" s="35"/>
      <c r="P51" s="35"/>
      <c r="R51" s="35"/>
    </row>
    <row r="52" spans="1:18" ht="15.75" customHeight="1" x14ac:dyDescent="0.3">
      <c r="A52" s="36" t="s">
        <v>20</v>
      </c>
      <c r="B52" s="309" t="s">
        <v>50</v>
      </c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193"/>
      <c r="O52" s="112"/>
      <c r="P52" s="35"/>
      <c r="R52" s="35"/>
    </row>
    <row r="53" spans="1:18" ht="16.5" customHeight="1" x14ac:dyDescent="0.3">
      <c r="A53" s="36" t="s">
        <v>22</v>
      </c>
      <c r="B53" s="301" t="s">
        <v>51</v>
      </c>
      <c r="C53" s="301"/>
      <c r="D53" s="301"/>
      <c r="E53" s="301"/>
      <c r="F53" s="301"/>
      <c r="G53" s="301"/>
      <c r="H53" s="301"/>
      <c r="I53" s="301"/>
      <c r="J53" s="301"/>
      <c r="K53" s="301"/>
      <c r="L53" s="301"/>
      <c r="M53" s="301"/>
      <c r="N53" s="192"/>
      <c r="O53" s="112"/>
      <c r="P53" s="35"/>
      <c r="R53" s="35"/>
    </row>
    <row r="54" spans="1:18" ht="16.5" customHeight="1" x14ac:dyDescent="0.3">
      <c r="A54" s="36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12"/>
      <c r="P54" s="35"/>
      <c r="R54" s="35"/>
    </row>
    <row r="55" spans="1:18" s="2" customFormat="1" ht="15" customHeight="1" x14ac:dyDescent="0.3">
      <c r="A55" s="132" t="s">
        <v>95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131"/>
      <c r="P55" s="35"/>
      <c r="Q55" s="35"/>
      <c r="R55" s="35"/>
    </row>
    <row r="56" spans="1:18" ht="15" customHeight="1" x14ac:dyDescent="0.3">
      <c r="A56" s="144"/>
      <c r="M56" s="157"/>
      <c r="N56" s="157"/>
    </row>
    <row r="57" spans="1:18" ht="15" customHeight="1" x14ac:dyDescent="0.25">
      <c r="A57" s="229" t="s">
        <v>30</v>
      </c>
      <c r="B57" s="327" t="s">
        <v>96</v>
      </c>
      <c r="C57" s="327"/>
      <c r="D57" s="327"/>
      <c r="E57" s="328" t="s">
        <v>97</v>
      </c>
      <c r="F57" s="328"/>
      <c r="G57" s="328"/>
      <c r="H57" s="328" t="s">
        <v>98</v>
      </c>
      <c r="I57" s="328"/>
      <c r="J57" s="328"/>
      <c r="K57" s="328" t="s">
        <v>99</v>
      </c>
      <c r="L57" s="328"/>
      <c r="M57" s="328"/>
      <c r="N57" s="169" t="s">
        <v>163</v>
      </c>
      <c r="P57" s="170" t="s">
        <v>161</v>
      </c>
      <c r="Q57" s="54"/>
      <c r="R57" s="170" t="s">
        <v>150</v>
      </c>
    </row>
    <row r="58" spans="1:18" ht="15" customHeight="1" x14ac:dyDescent="0.25">
      <c r="A58" s="166" t="s">
        <v>13</v>
      </c>
      <c r="B58" s="298">
        <v>100</v>
      </c>
      <c r="C58" s="299"/>
      <c r="D58" s="300"/>
      <c r="E58" s="298">
        <v>100</v>
      </c>
      <c r="F58" s="299"/>
      <c r="G58" s="300"/>
      <c r="H58" s="298">
        <v>100</v>
      </c>
      <c r="I58" s="299"/>
      <c r="J58" s="300"/>
      <c r="K58" s="306">
        <v>100</v>
      </c>
      <c r="L58" s="307"/>
      <c r="M58" s="308"/>
      <c r="N58" s="62">
        <f>AVERAGE(B58:M58)</f>
        <v>100</v>
      </c>
      <c r="P58" s="20">
        <v>100</v>
      </c>
      <c r="Q58" s="21"/>
      <c r="R58" s="20">
        <v>100</v>
      </c>
    </row>
    <row r="59" spans="1:18" ht="15" customHeight="1" x14ac:dyDescent="0.25">
      <c r="A59" s="166" t="s">
        <v>14</v>
      </c>
      <c r="B59" s="298">
        <v>100</v>
      </c>
      <c r="C59" s="299"/>
      <c r="D59" s="300"/>
      <c r="E59" s="298">
        <v>100</v>
      </c>
      <c r="F59" s="299"/>
      <c r="G59" s="300"/>
      <c r="H59" s="298">
        <v>100</v>
      </c>
      <c r="I59" s="299"/>
      <c r="J59" s="300"/>
      <c r="K59" s="306">
        <v>100</v>
      </c>
      <c r="L59" s="307"/>
      <c r="M59" s="308"/>
      <c r="N59" s="62">
        <f t="shared" ref="N59:N63" si="3">AVERAGE(B59:M59)</f>
        <v>100</v>
      </c>
      <c r="P59" s="20">
        <v>100</v>
      </c>
      <c r="Q59" s="21"/>
      <c r="R59" s="20">
        <v>100</v>
      </c>
    </row>
    <row r="60" spans="1:18" s="2" customFormat="1" ht="15" customHeight="1" x14ac:dyDescent="0.25">
      <c r="A60" s="166" t="s">
        <v>15</v>
      </c>
      <c r="B60" s="298">
        <v>100</v>
      </c>
      <c r="C60" s="299"/>
      <c r="D60" s="300"/>
      <c r="E60" s="298">
        <v>100</v>
      </c>
      <c r="F60" s="299"/>
      <c r="G60" s="300"/>
      <c r="H60" s="298">
        <v>100</v>
      </c>
      <c r="I60" s="299"/>
      <c r="J60" s="300"/>
      <c r="K60" s="306">
        <v>100</v>
      </c>
      <c r="L60" s="307"/>
      <c r="M60" s="308"/>
      <c r="N60" s="62">
        <f t="shared" si="3"/>
        <v>100</v>
      </c>
      <c r="O60" s="131"/>
      <c r="P60" s="20">
        <v>100</v>
      </c>
      <c r="Q60" s="21"/>
      <c r="R60" s="20">
        <v>100</v>
      </c>
    </row>
    <row r="61" spans="1:18" ht="15" customHeight="1" x14ac:dyDescent="0.25">
      <c r="A61" s="166" t="s">
        <v>16</v>
      </c>
      <c r="B61" s="298">
        <v>100</v>
      </c>
      <c r="C61" s="299"/>
      <c r="D61" s="300"/>
      <c r="E61" s="298">
        <v>100</v>
      </c>
      <c r="F61" s="299"/>
      <c r="G61" s="300"/>
      <c r="H61" s="298">
        <v>100</v>
      </c>
      <c r="I61" s="299"/>
      <c r="J61" s="300"/>
      <c r="K61" s="306">
        <v>100</v>
      </c>
      <c r="L61" s="307"/>
      <c r="M61" s="308"/>
      <c r="N61" s="62">
        <f t="shared" si="3"/>
        <v>100</v>
      </c>
      <c r="P61" s="20">
        <v>100</v>
      </c>
      <c r="Q61" s="21"/>
      <c r="R61" s="20">
        <v>100</v>
      </c>
    </row>
    <row r="62" spans="1:18" ht="15" customHeight="1" x14ac:dyDescent="0.25">
      <c r="A62" s="166" t="s">
        <v>35</v>
      </c>
      <c r="B62" s="298">
        <v>100</v>
      </c>
      <c r="C62" s="299"/>
      <c r="D62" s="300"/>
      <c r="E62" s="298">
        <v>100</v>
      </c>
      <c r="F62" s="299"/>
      <c r="G62" s="300"/>
      <c r="H62" s="298">
        <v>100</v>
      </c>
      <c r="I62" s="299"/>
      <c r="J62" s="300"/>
      <c r="K62" s="306">
        <v>100</v>
      </c>
      <c r="L62" s="400"/>
      <c r="M62" s="401"/>
      <c r="N62" s="62">
        <f>AVERAGE(B62:M62)</f>
        <v>100</v>
      </c>
      <c r="P62" s="20">
        <v>100</v>
      </c>
      <c r="Q62" s="21"/>
      <c r="R62" s="20">
        <v>100</v>
      </c>
    </row>
    <row r="63" spans="1:18" ht="15" customHeight="1" x14ac:dyDescent="0.25">
      <c r="A63" s="166" t="s">
        <v>19</v>
      </c>
      <c r="B63" s="298">
        <v>100</v>
      </c>
      <c r="C63" s="299"/>
      <c r="D63" s="300"/>
      <c r="E63" s="298">
        <v>100</v>
      </c>
      <c r="F63" s="299"/>
      <c r="G63" s="300"/>
      <c r="H63" s="298">
        <v>100</v>
      </c>
      <c r="I63" s="299"/>
      <c r="J63" s="300"/>
      <c r="K63" s="345">
        <v>100</v>
      </c>
      <c r="L63" s="346"/>
      <c r="M63" s="347"/>
      <c r="N63" s="62">
        <f t="shared" si="3"/>
        <v>100</v>
      </c>
      <c r="O63" s="167"/>
      <c r="P63" s="20"/>
      <c r="Q63" s="71"/>
      <c r="R63" s="20"/>
    </row>
    <row r="64" spans="1:18" ht="15" customHeight="1" x14ac:dyDescent="0.25">
      <c r="A64" s="12" t="s">
        <v>100</v>
      </c>
      <c r="B64" s="358" t="s">
        <v>101</v>
      </c>
      <c r="C64" s="358"/>
      <c r="D64" s="358"/>
      <c r="E64" s="359"/>
      <c r="F64" s="359"/>
      <c r="G64" s="359"/>
      <c r="H64" s="359"/>
      <c r="I64" s="359"/>
      <c r="J64" s="359"/>
      <c r="K64" s="359"/>
      <c r="L64" s="359"/>
      <c r="M64" s="359"/>
      <c r="N64" s="206"/>
    </row>
    <row r="65" spans="1:18" ht="17.25" customHeight="1" x14ac:dyDescent="0.3">
      <c r="A65" s="12" t="s">
        <v>102</v>
      </c>
      <c r="B65" s="291"/>
      <c r="C65" s="291"/>
      <c r="D65" s="291"/>
      <c r="E65" s="287"/>
      <c r="F65" s="287"/>
      <c r="G65" s="287"/>
    </row>
    <row r="66" spans="1:18" ht="9.5" customHeight="1" x14ac:dyDescent="0.3">
      <c r="A66" s="194"/>
      <c r="B66" s="224"/>
      <c r="C66" s="224"/>
      <c r="D66" s="224"/>
      <c r="E66" s="226"/>
      <c r="F66" s="226"/>
      <c r="G66" s="226"/>
    </row>
    <row r="67" spans="1:18" ht="24" customHeight="1" x14ac:dyDescent="0.3">
      <c r="A67" s="149" t="s">
        <v>52</v>
      </c>
      <c r="B67" s="149"/>
    </row>
    <row r="68" spans="1:18" s="2" customFormat="1" ht="19.5" customHeight="1" x14ac:dyDescent="0.3">
      <c r="A68" s="132" t="s">
        <v>53</v>
      </c>
      <c r="B68" s="132"/>
      <c r="C68" s="35"/>
      <c r="D68" s="163"/>
      <c r="E68" s="133"/>
      <c r="F68" s="35"/>
      <c r="G68" s="35"/>
      <c r="H68" s="35"/>
      <c r="I68" s="35"/>
      <c r="J68" s="35"/>
      <c r="K68" s="35"/>
      <c r="L68" s="35"/>
      <c r="M68" s="35"/>
      <c r="N68" s="35"/>
      <c r="O68" s="131"/>
      <c r="P68" s="35"/>
      <c r="Q68" s="35"/>
      <c r="R68" s="35"/>
    </row>
    <row r="69" spans="1:18" ht="11.5" customHeight="1" x14ac:dyDescent="0.3">
      <c r="A69" s="144"/>
    </row>
    <row r="70" spans="1:18" ht="15" customHeight="1" x14ac:dyDescent="0.25">
      <c r="A70" s="164"/>
      <c r="B70" s="127" t="s">
        <v>1</v>
      </c>
      <c r="C70" s="127" t="s">
        <v>2</v>
      </c>
      <c r="D70" s="127" t="s">
        <v>3</v>
      </c>
      <c r="E70" s="127" t="s">
        <v>4</v>
      </c>
      <c r="F70" s="127" t="s">
        <v>5</v>
      </c>
      <c r="G70" s="127" t="s">
        <v>6</v>
      </c>
      <c r="H70" s="127" t="s">
        <v>7</v>
      </c>
      <c r="I70" s="127" t="s">
        <v>8</v>
      </c>
      <c r="J70" s="127" t="s">
        <v>9</v>
      </c>
      <c r="K70" s="127" t="s">
        <v>10</v>
      </c>
      <c r="L70" s="127" t="s">
        <v>11</v>
      </c>
      <c r="M70" s="127" t="s">
        <v>12</v>
      </c>
      <c r="N70" s="146" t="s">
        <v>163</v>
      </c>
      <c r="O70" s="137"/>
      <c r="P70" s="147" t="s">
        <v>161</v>
      </c>
      <c r="Q70" s="139"/>
      <c r="R70" s="147" t="s">
        <v>150</v>
      </c>
    </row>
    <row r="71" spans="1:18" ht="15" customHeight="1" x14ac:dyDescent="0.25">
      <c r="A71" s="164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46"/>
      <c r="O71" s="137"/>
      <c r="P71" s="147"/>
      <c r="Q71" s="139"/>
      <c r="R71" s="147"/>
    </row>
    <row r="72" spans="1:18" ht="19.5" customHeight="1" x14ac:dyDescent="0.25">
      <c r="A72" s="148" t="s">
        <v>13</v>
      </c>
      <c r="B72" s="208">
        <v>99.57</v>
      </c>
      <c r="C72" s="208">
        <v>99.88</v>
      </c>
      <c r="D72" s="208">
        <v>99.87</v>
      </c>
      <c r="E72" s="208">
        <v>99.9</v>
      </c>
      <c r="F72" s="208">
        <v>99.41</v>
      </c>
      <c r="G72" s="208">
        <v>99.87</v>
      </c>
      <c r="H72" s="208">
        <v>99.9</v>
      </c>
      <c r="I72" s="208">
        <v>99.28</v>
      </c>
      <c r="J72" s="208">
        <v>99.71</v>
      </c>
      <c r="K72" s="18">
        <v>99.75</v>
      </c>
      <c r="L72" s="18">
        <v>99.49</v>
      </c>
      <c r="M72" s="18">
        <v>99.78</v>
      </c>
      <c r="N72" s="62">
        <f t="shared" ref="N72:N76" si="4">AVERAGE(B72:M72)</f>
        <v>99.700833333333321</v>
      </c>
      <c r="P72" s="62">
        <v>99.69083333333333</v>
      </c>
      <c r="Q72" s="5"/>
      <c r="R72" s="62">
        <v>99.69</v>
      </c>
    </row>
    <row r="73" spans="1:18" ht="19.5" customHeight="1" x14ac:dyDescent="0.25">
      <c r="A73" s="148" t="s">
        <v>14</v>
      </c>
      <c r="B73" s="208">
        <v>99.82</v>
      </c>
      <c r="C73" s="208">
        <v>99.96</v>
      </c>
      <c r="D73" s="208">
        <v>99.93</v>
      </c>
      <c r="E73" s="208">
        <v>99.88</v>
      </c>
      <c r="F73" s="208">
        <v>99.55</v>
      </c>
      <c r="G73" s="208">
        <v>99.84</v>
      </c>
      <c r="H73" s="208">
        <v>99.89</v>
      </c>
      <c r="I73" s="208">
        <v>99.34</v>
      </c>
      <c r="J73" s="208">
        <v>99.61</v>
      </c>
      <c r="K73" s="208">
        <v>99.74</v>
      </c>
      <c r="L73" s="18">
        <v>99.35</v>
      </c>
      <c r="M73" s="18">
        <v>99.92</v>
      </c>
      <c r="N73" s="62">
        <f t="shared" si="4"/>
        <v>99.735833333333346</v>
      </c>
      <c r="P73" s="62">
        <v>99.6875</v>
      </c>
      <c r="Q73" s="5"/>
      <c r="R73" s="62">
        <v>99.61</v>
      </c>
    </row>
    <row r="74" spans="1:18" ht="19.5" customHeight="1" x14ac:dyDescent="0.25">
      <c r="A74" s="148" t="s">
        <v>15</v>
      </c>
      <c r="B74" s="208">
        <v>99.82</v>
      </c>
      <c r="C74" s="208">
        <v>99.96</v>
      </c>
      <c r="D74" s="208">
        <v>99.92</v>
      </c>
      <c r="E74" s="208">
        <v>99.88</v>
      </c>
      <c r="F74" s="208">
        <v>99.53</v>
      </c>
      <c r="G74" s="208">
        <v>99.84</v>
      </c>
      <c r="H74" s="208">
        <v>99.89</v>
      </c>
      <c r="I74" s="208">
        <v>99.37</v>
      </c>
      <c r="J74" s="208">
        <v>99.64</v>
      </c>
      <c r="K74" s="208">
        <v>99.73</v>
      </c>
      <c r="L74" s="18">
        <v>99.32</v>
      </c>
      <c r="M74" s="18">
        <v>99.92</v>
      </c>
      <c r="N74" s="62">
        <f t="shared" si="4"/>
        <v>99.735000000000014</v>
      </c>
      <c r="P74" s="62">
        <v>99.686666666666667</v>
      </c>
      <c r="Q74" s="5"/>
      <c r="R74" s="62">
        <v>99.69</v>
      </c>
    </row>
    <row r="75" spans="1:18" ht="19.5" customHeight="1" x14ac:dyDescent="0.25">
      <c r="A75" s="148" t="s">
        <v>34</v>
      </c>
      <c r="B75" s="208">
        <v>99.82</v>
      </c>
      <c r="C75" s="208">
        <v>99.96</v>
      </c>
      <c r="D75" s="208">
        <v>99.92</v>
      </c>
      <c r="E75" s="208">
        <v>99.88</v>
      </c>
      <c r="F75" s="208">
        <v>99.57</v>
      </c>
      <c r="G75" s="208">
        <v>99.84</v>
      </c>
      <c r="H75" s="208">
        <v>99.89</v>
      </c>
      <c r="I75" s="208">
        <v>99.35</v>
      </c>
      <c r="J75" s="208">
        <v>99.61</v>
      </c>
      <c r="K75" s="18">
        <v>99.74</v>
      </c>
      <c r="L75" s="18">
        <v>99.36</v>
      </c>
      <c r="M75" s="18">
        <v>99.92</v>
      </c>
      <c r="N75" s="62">
        <f t="shared" si="4"/>
        <v>99.738333333333344</v>
      </c>
      <c r="P75" s="62">
        <v>99.686666666666667</v>
      </c>
      <c r="Q75" s="5"/>
      <c r="R75" s="62">
        <v>99.62</v>
      </c>
    </row>
    <row r="76" spans="1:18" s="25" customFormat="1" ht="19.5" customHeight="1" x14ac:dyDescent="0.25">
      <c r="A76" s="148" t="s">
        <v>19</v>
      </c>
      <c r="B76" s="33">
        <v>99.82</v>
      </c>
      <c r="C76" s="33">
        <v>99.66</v>
      </c>
      <c r="D76" s="33">
        <v>99.76</v>
      </c>
      <c r="E76" s="33">
        <v>99.98</v>
      </c>
      <c r="F76" s="32">
        <v>98.96</v>
      </c>
      <c r="G76" s="33">
        <v>100</v>
      </c>
      <c r="H76" s="33">
        <v>99.94</v>
      </c>
      <c r="I76" s="33">
        <v>99.92</v>
      </c>
      <c r="J76" s="33">
        <v>99.96</v>
      </c>
      <c r="K76" s="33">
        <v>99.81</v>
      </c>
      <c r="L76" s="18">
        <v>100</v>
      </c>
      <c r="M76" s="18">
        <v>99.35</v>
      </c>
      <c r="N76" s="62">
        <f t="shared" si="4"/>
        <v>99.763333333333335</v>
      </c>
      <c r="O76" s="131"/>
      <c r="P76" s="62">
        <v>99.694166666666661</v>
      </c>
      <c r="Q76" s="38"/>
      <c r="R76" s="62">
        <v>99.65</v>
      </c>
    </row>
    <row r="77" spans="1:18" ht="17.25" customHeight="1" x14ac:dyDescent="0.3">
      <c r="B77" s="294"/>
      <c r="C77" s="294"/>
      <c r="D77" s="294"/>
      <c r="E77" s="109"/>
    </row>
    <row r="78" spans="1:18" ht="23.5" customHeight="1" x14ac:dyDescent="0.3">
      <c r="A78" s="12" t="s">
        <v>20</v>
      </c>
      <c r="B78" s="302" t="s">
        <v>54</v>
      </c>
      <c r="C78" s="302"/>
      <c r="D78" s="302"/>
      <c r="E78" s="302"/>
      <c r="F78" s="302"/>
      <c r="G78" s="302"/>
      <c r="H78" s="302"/>
      <c r="I78" s="302"/>
      <c r="J78" s="302"/>
      <c r="K78" s="302"/>
      <c r="L78" s="302"/>
      <c r="M78" s="302"/>
      <c r="N78" s="293"/>
      <c r="O78" s="293"/>
    </row>
    <row r="79" spans="1:18" ht="25.5" customHeight="1" x14ac:dyDescent="0.3">
      <c r="A79" s="12" t="s">
        <v>22</v>
      </c>
      <c r="B79" s="289" t="s">
        <v>55</v>
      </c>
      <c r="C79" s="289"/>
      <c r="D79" s="289"/>
      <c r="E79" s="289"/>
      <c r="F79" s="289"/>
      <c r="G79" s="289"/>
      <c r="H79" s="289"/>
      <c r="I79" s="289"/>
      <c r="J79" s="289"/>
      <c r="K79" s="289"/>
      <c r="L79" s="289"/>
      <c r="M79" s="289"/>
      <c r="N79" s="287"/>
      <c r="O79" s="287"/>
    </row>
    <row r="80" spans="1:18" s="3" customFormat="1" ht="17.25" customHeight="1" x14ac:dyDescent="0.3">
      <c r="A80" s="12"/>
      <c r="B80" s="108"/>
      <c r="C80" s="108"/>
      <c r="D80" s="108"/>
      <c r="E80" s="108"/>
      <c r="F80" s="294"/>
      <c r="G80" s="294"/>
      <c r="H80" s="294"/>
      <c r="I80" s="108"/>
      <c r="J80" s="108"/>
      <c r="K80" s="108"/>
      <c r="L80" s="108"/>
      <c r="M80" s="108"/>
      <c r="N80" s="109"/>
      <c r="O80" s="109"/>
      <c r="P80" s="130"/>
      <c r="Q80" s="35"/>
      <c r="R80" s="130"/>
    </row>
    <row r="81" spans="1:18" ht="21.75" customHeight="1" x14ac:dyDescent="0.3">
      <c r="A81" s="149" t="s">
        <v>56</v>
      </c>
      <c r="B81" s="149"/>
    </row>
    <row r="82" spans="1:18" s="2" customFormat="1" ht="22.5" customHeight="1" x14ac:dyDescent="0.3">
      <c r="A82" s="132" t="s">
        <v>57</v>
      </c>
      <c r="B82" s="132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131"/>
      <c r="P82" s="35"/>
      <c r="Q82" s="35"/>
      <c r="R82" s="35"/>
    </row>
    <row r="83" spans="1:18" ht="18" customHeight="1" x14ac:dyDescent="0.3">
      <c r="A83" s="144"/>
    </row>
    <row r="84" spans="1:18" ht="26.25" customHeight="1" x14ac:dyDescent="0.25">
      <c r="A84" s="164"/>
      <c r="B84" s="127" t="s">
        <v>1</v>
      </c>
      <c r="C84" s="127" t="s">
        <v>2</v>
      </c>
      <c r="D84" s="127" t="s">
        <v>3</v>
      </c>
      <c r="E84" s="127" t="s">
        <v>4</v>
      </c>
      <c r="F84" s="127" t="s">
        <v>5</v>
      </c>
      <c r="G84" s="127" t="s">
        <v>6</v>
      </c>
      <c r="H84" s="127" t="s">
        <v>7</v>
      </c>
      <c r="I84" s="127" t="s">
        <v>8</v>
      </c>
      <c r="J84" s="127" t="s">
        <v>9</v>
      </c>
      <c r="K84" s="127" t="s">
        <v>10</v>
      </c>
      <c r="L84" s="127" t="s">
        <v>11</v>
      </c>
      <c r="M84" s="127" t="s">
        <v>12</v>
      </c>
      <c r="N84" s="146" t="s">
        <v>163</v>
      </c>
      <c r="O84" s="137"/>
      <c r="P84" s="147" t="s">
        <v>161</v>
      </c>
      <c r="Q84" s="139"/>
      <c r="R84" s="147" t="s">
        <v>150</v>
      </c>
    </row>
    <row r="85" spans="1:18" ht="19.149999999999999" customHeight="1" x14ac:dyDescent="0.25">
      <c r="A85" s="148" t="s">
        <v>13</v>
      </c>
      <c r="B85" s="210" t="s">
        <v>165</v>
      </c>
      <c r="C85" s="210">
        <v>99.88</v>
      </c>
      <c r="D85" s="210" t="s">
        <v>166</v>
      </c>
      <c r="E85" s="248">
        <v>98.94</v>
      </c>
      <c r="F85" s="210">
        <v>99.87</v>
      </c>
      <c r="G85" s="248">
        <v>98.96</v>
      </c>
      <c r="H85" s="248">
        <v>98.53</v>
      </c>
      <c r="I85" s="210">
        <v>99.67</v>
      </c>
      <c r="J85" s="248">
        <v>98.89</v>
      </c>
      <c r="K85" s="18">
        <v>99.1</v>
      </c>
      <c r="L85" s="18">
        <v>99.88</v>
      </c>
      <c r="M85" s="18">
        <v>99.59</v>
      </c>
      <c r="N85" s="62">
        <v>99.58</v>
      </c>
      <c r="P85" s="62">
        <v>99.576666666666654</v>
      </c>
      <c r="Q85" s="5"/>
      <c r="R85" s="19">
        <v>99.91</v>
      </c>
    </row>
    <row r="86" spans="1:18" ht="19.149999999999999" customHeight="1" x14ac:dyDescent="0.25">
      <c r="A86" s="148" t="s">
        <v>14</v>
      </c>
      <c r="B86" s="211">
        <v>99.97</v>
      </c>
      <c r="C86" s="210">
        <v>100</v>
      </c>
      <c r="D86" s="210">
        <v>99.98</v>
      </c>
      <c r="E86" s="210">
        <v>99.89</v>
      </c>
      <c r="F86" s="210">
        <v>100</v>
      </c>
      <c r="G86" s="210">
        <v>99.97</v>
      </c>
      <c r="H86" s="210">
        <v>100</v>
      </c>
      <c r="I86" s="210">
        <v>100</v>
      </c>
      <c r="J86" s="210">
        <v>99.97</v>
      </c>
      <c r="K86" s="18">
        <v>99.98</v>
      </c>
      <c r="L86" s="18">
        <v>100</v>
      </c>
      <c r="M86" s="18">
        <v>99.91</v>
      </c>
      <c r="N86" s="62">
        <v>99.96833333333332</v>
      </c>
      <c r="P86" s="62">
        <v>99.94</v>
      </c>
      <c r="Q86" s="5"/>
      <c r="R86" s="19">
        <v>99.95</v>
      </c>
    </row>
    <row r="87" spans="1:18" ht="19.149999999999999" customHeight="1" x14ac:dyDescent="0.25">
      <c r="A87" s="148" t="s">
        <v>15</v>
      </c>
      <c r="B87" s="210" t="s">
        <v>167</v>
      </c>
      <c r="C87" s="210" t="s">
        <v>168</v>
      </c>
      <c r="D87" s="210" t="s">
        <v>169</v>
      </c>
      <c r="E87" s="210">
        <v>99.24</v>
      </c>
      <c r="F87" s="210">
        <v>99.91</v>
      </c>
      <c r="G87" s="248">
        <v>98.28</v>
      </c>
      <c r="H87" s="248">
        <v>98.99</v>
      </c>
      <c r="I87" s="210">
        <v>99.77</v>
      </c>
      <c r="J87" s="210">
        <v>99.23</v>
      </c>
      <c r="K87" s="18">
        <v>99.38</v>
      </c>
      <c r="L87" s="39">
        <v>99.84</v>
      </c>
      <c r="M87" s="39">
        <v>99.69</v>
      </c>
      <c r="N87" s="62">
        <v>99.668333333333337</v>
      </c>
      <c r="P87" s="62">
        <v>99.660000000000011</v>
      </c>
      <c r="Q87" s="5"/>
      <c r="R87" s="19">
        <v>99.9</v>
      </c>
    </row>
    <row r="88" spans="1:18" ht="19.149999999999999" customHeight="1" x14ac:dyDescent="0.25">
      <c r="A88" s="148" t="s">
        <v>34</v>
      </c>
      <c r="B88" s="210">
        <v>99.97</v>
      </c>
      <c r="C88" s="210">
        <v>100</v>
      </c>
      <c r="D88" s="210">
        <v>99.98</v>
      </c>
      <c r="E88" s="210">
        <v>99.89</v>
      </c>
      <c r="F88" s="210">
        <v>100</v>
      </c>
      <c r="G88" s="210">
        <v>99.97</v>
      </c>
      <c r="H88" s="210">
        <v>100</v>
      </c>
      <c r="I88" s="210">
        <v>100</v>
      </c>
      <c r="J88" s="210">
        <v>99.97</v>
      </c>
      <c r="K88" s="18">
        <v>99.98</v>
      </c>
      <c r="L88" s="39">
        <v>100</v>
      </c>
      <c r="M88" s="210">
        <v>99.91</v>
      </c>
      <c r="N88" s="62">
        <v>99.96833333333332</v>
      </c>
      <c r="P88" s="62">
        <v>99.9375</v>
      </c>
      <c r="Q88" s="5"/>
      <c r="R88" s="19">
        <v>99.95</v>
      </c>
    </row>
    <row r="89" spans="1:18" ht="19.149999999999999" customHeight="1" x14ac:dyDescent="0.25">
      <c r="A89" s="148" t="s">
        <v>35</v>
      </c>
      <c r="B89" s="210">
        <v>99.97</v>
      </c>
      <c r="C89" s="210">
        <v>100</v>
      </c>
      <c r="D89" s="210">
        <v>99.98</v>
      </c>
      <c r="E89" s="210">
        <v>99.89</v>
      </c>
      <c r="F89" s="210">
        <v>100</v>
      </c>
      <c r="G89" s="210">
        <v>99.97</v>
      </c>
      <c r="H89" s="210">
        <v>100</v>
      </c>
      <c r="I89" s="210">
        <v>100</v>
      </c>
      <c r="J89" s="210">
        <v>99.97</v>
      </c>
      <c r="K89" s="18">
        <v>99.98</v>
      </c>
      <c r="L89" s="18">
        <v>100</v>
      </c>
      <c r="M89" s="18">
        <v>99.91</v>
      </c>
      <c r="N89" s="62">
        <v>99.96833333333332</v>
      </c>
      <c r="P89" s="62">
        <v>99.9375</v>
      </c>
      <c r="Q89" s="5"/>
      <c r="R89" s="19">
        <v>99.95</v>
      </c>
    </row>
    <row r="90" spans="1:18" ht="19.149999999999999" customHeight="1" x14ac:dyDescent="0.25">
      <c r="A90" s="148" t="s">
        <v>19</v>
      </c>
      <c r="B90" s="210" t="s">
        <v>170</v>
      </c>
      <c r="C90" s="210" t="s">
        <v>171</v>
      </c>
      <c r="D90" s="210">
        <v>99.08</v>
      </c>
      <c r="E90" s="210">
        <v>99.69</v>
      </c>
      <c r="F90" s="210" t="s">
        <v>172</v>
      </c>
      <c r="G90" s="210" t="s">
        <v>173</v>
      </c>
      <c r="H90" s="210">
        <v>99.15</v>
      </c>
      <c r="I90" s="210">
        <v>99.87</v>
      </c>
      <c r="J90" s="210" t="s">
        <v>174</v>
      </c>
      <c r="K90" s="18">
        <v>99.57</v>
      </c>
      <c r="L90" s="18">
        <v>99.39</v>
      </c>
      <c r="M90" s="64">
        <v>97.37</v>
      </c>
      <c r="N90" s="62">
        <v>100</v>
      </c>
      <c r="P90" s="62">
        <v>99.931666666666672</v>
      </c>
      <c r="Q90" s="5"/>
      <c r="R90" s="19">
        <v>99.94</v>
      </c>
    </row>
    <row r="91" spans="1:18" ht="13.15" customHeight="1" x14ac:dyDescent="0.3">
      <c r="B91" s="294"/>
      <c r="C91" s="294"/>
      <c r="D91" s="294"/>
      <c r="E91" s="109"/>
    </row>
    <row r="92" spans="1:18" ht="16.899999999999999" customHeight="1" x14ac:dyDescent="0.3">
      <c r="A92" s="128" t="s">
        <v>20</v>
      </c>
      <c r="B92" s="360" t="s">
        <v>54</v>
      </c>
      <c r="C92" s="360"/>
      <c r="D92" s="360"/>
      <c r="E92" s="360"/>
      <c r="F92" s="360"/>
      <c r="G92" s="360"/>
      <c r="H92" s="360"/>
      <c r="I92" s="360"/>
      <c r="J92" s="360"/>
      <c r="K92" s="360"/>
      <c r="L92" s="360"/>
      <c r="M92" s="360"/>
      <c r="N92" s="293"/>
      <c r="O92" s="293"/>
    </row>
    <row r="93" spans="1:18" ht="19.899999999999999" customHeight="1" x14ac:dyDescent="0.3">
      <c r="A93" s="128" t="s">
        <v>22</v>
      </c>
      <c r="B93" s="295" t="s">
        <v>58</v>
      </c>
      <c r="C93" s="295"/>
      <c r="D93" s="295"/>
      <c r="E93" s="295"/>
      <c r="F93" s="295"/>
      <c r="G93" s="295"/>
      <c r="H93" s="295"/>
      <c r="I93" s="295"/>
      <c r="J93" s="295"/>
      <c r="K93" s="295"/>
      <c r="L93" s="295"/>
      <c r="M93" s="295"/>
      <c r="N93" s="287"/>
      <c r="O93" s="287"/>
    </row>
    <row r="94" spans="1:18" ht="11.25" customHeight="1" x14ac:dyDescent="0.3">
      <c r="A94" s="128"/>
      <c r="B94" s="120"/>
      <c r="C94" s="120"/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09"/>
      <c r="O94" s="109"/>
    </row>
    <row r="95" spans="1:18" ht="20.25" customHeight="1" x14ac:dyDescent="0.3">
      <c r="A95" s="149" t="s">
        <v>59</v>
      </c>
      <c r="B95" s="149"/>
    </row>
    <row r="96" spans="1:18" s="40" customFormat="1" ht="13" x14ac:dyDescent="0.3">
      <c r="A96" s="132" t="s">
        <v>60</v>
      </c>
      <c r="B96" s="132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131"/>
      <c r="P96" s="35"/>
      <c r="Q96" s="35"/>
      <c r="R96" s="35"/>
    </row>
    <row r="97" spans="1:18" ht="15" customHeight="1" x14ac:dyDescent="0.3">
      <c r="A97" s="144"/>
    </row>
    <row r="98" spans="1:18" ht="19.5" customHeight="1" x14ac:dyDescent="0.25">
      <c r="A98" s="145"/>
      <c r="B98" s="127" t="s">
        <v>1</v>
      </c>
      <c r="C98" s="127" t="s">
        <v>2</v>
      </c>
      <c r="D98" s="127" t="s">
        <v>3</v>
      </c>
      <c r="E98" s="127" t="s">
        <v>4</v>
      </c>
      <c r="F98" s="127" t="s">
        <v>5</v>
      </c>
      <c r="G98" s="127" t="s">
        <v>6</v>
      </c>
      <c r="H98" s="127" t="s">
        <v>7</v>
      </c>
      <c r="I98" s="127" t="s">
        <v>8</v>
      </c>
      <c r="J98" s="127" t="s">
        <v>9</v>
      </c>
      <c r="K98" s="127" t="s">
        <v>10</v>
      </c>
      <c r="L98" s="127" t="s">
        <v>11</v>
      </c>
      <c r="M98" s="127" t="s">
        <v>12</v>
      </c>
      <c r="N98" s="146" t="s">
        <v>163</v>
      </c>
      <c r="O98" s="137"/>
      <c r="P98" s="147" t="s">
        <v>161</v>
      </c>
      <c r="Q98" s="139"/>
      <c r="R98" s="147" t="s">
        <v>150</v>
      </c>
    </row>
    <row r="99" spans="1:18" ht="17.5" customHeight="1" x14ac:dyDescent="0.25">
      <c r="A99" s="148" t="s">
        <v>13</v>
      </c>
      <c r="B99" s="246">
        <v>99.55</v>
      </c>
      <c r="C99" s="246">
        <v>99.02</v>
      </c>
      <c r="D99" s="246">
        <v>99.48</v>
      </c>
      <c r="E99" s="246">
        <v>99.22</v>
      </c>
      <c r="F99" s="246">
        <v>98.48</v>
      </c>
      <c r="G99" s="246">
        <v>99.23</v>
      </c>
      <c r="H99" s="246">
        <v>98.98</v>
      </c>
      <c r="I99" s="246">
        <v>98.14</v>
      </c>
      <c r="J99" s="246">
        <v>99.22</v>
      </c>
      <c r="K99" s="18">
        <v>99.27</v>
      </c>
      <c r="L99" s="18">
        <v>99.43</v>
      </c>
      <c r="M99" s="18">
        <v>99.24</v>
      </c>
      <c r="N99" s="165">
        <v>99.17</v>
      </c>
      <c r="O99" s="137"/>
      <c r="P99" s="165">
        <v>99.36333333333333</v>
      </c>
      <c r="Q99" s="5"/>
      <c r="R99" s="63">
        <v>99.04</v>
      </c>
    </row>
    <row r="100" spans="1:18" ht="19.5" customHeight="1" x14ac:dyDescent="0.25">
      <c r="A100" s="148" t="s">
        <v>14</v>
      </c>
      <c r="B100" s="246">
        <v>99.41</v>
      </c>
      <c r="C100" s="246">
        <v>99.83</v>
      </c>
      <c r="D100" s="246">
        <v>99.65</v>
      </c>
      <c r="E100" s="246">
        <v>99.55</v>
      </c>
      <c r="F100" s="246">
        <v>99.27</v>
      </c>
      <c r="G100" s="246">
        <v>99.43</v>
      </c>
      <c r="H100" s="246">
        <v>99.43</v>
      </c>
      <c r="I100" s="248">
        <v>97.93</v>
      </c>
      <c r="J100" s="246">
        <v>98.92</v>
      </c>
      <c r="K100" s="18">
        <v>99.24</v>
      </c>
      <c r="L100" s="18">
        <v>99.3</v>
      </c>
      <c r="M100" s="18">
        <v>99.14</v>
      </c>
      <c r="N100" s="165">
        <v>84.521666666666661</v>
      </c>
      <c r="O100" s="137"/>
      <c r="P100" s="165">
        <v>99.515000000000001</v>
      </c>
      <c r="Q100" s="5"/>
      <c r="R100" s="63">
        <v>99.13</v>
      </c>
    </row>
    <row r="101" spans="1:18" ht="19.5" customHeight="1" x14ac:dyDescent="0.25">
      <c r="A101" s="148" t="s">
        <v>15</v>
      </c>
      <c r="B101" s="246">
        <v>99.48</v>
      </c>
      <c r="C101" s="246">
        <v>99.85</v>
      </c>
      <c r="D101" s="246">
        <v>99.69</v>
      </c>
      <c r="E101" s="246">
        <v>99.61</v>
      </c>
      <c r="F101" s="246">
        <v>99.37</v>
      </c>
      <c r="G101" s="246">
        <v>99.42</v>
      </c>
      <c r="H101" s="246">
        <v>99.47</v>
      </c>
      <c r="I101" s="248">
        <v>97.79</v>
      </c>
      <c r="J101" s="246">
        <v>98.89</v>
      </c>
      <c r="K101" s="18">
        <v>99.32</v>
      </c>
      <c r="L101" s="18">
        <v>99.31</v>
      </c>
      <c r="M101" s="18">
        <v>99.21</v>
      </c>
      <c r="N101" s="165">
        <v>99.566666666666677</v>
      </c>
      <c r="O101" s="137"/>
      <c r="P101" s="165">
        <v>99.476666666666674</v>
      </c>
      <c r="Q101" s="5"/>
      <c r="R101" s="63">
        <v>99.09</v>
      </c>
    </row>
    <row r="102" spans="1:18" ht="19.5" customHeight="1" x14ac:dyDescent="0.25">
      <c r="A102" s="148" t="s">
        <v>16</v>
      </c>
      <c r="B102" s="246">
        <v>99.41</v>
      </c>
      <c r="C102" s="246">
        <v>99.82</v>
      </c>
      <c r="D102" s="246" t="s">
        <v>175</v>
      </c>
      <c r="E102" s="246">
        <v>99.56</v>
      </c>
      <c r="F102" s="246" t="s">
        <v>176</v>
      </c>
      <c r="G102" s="246">
        <v>99.43</v>
      </c>
      <c r="H102" s="246">
        <v>99.42</v>
      </c>
      <c r="I102" s="248">
        <v>97.96</v>
      </c>
      <c r="J102" s="246">
        <v>98.94</v>
      </c>
      <c r="K102" s="18">
        <v>99.26</v>
      </c>
      <c r="L102" s="18">
        <v>99.3</v>
      </c>
      <c r="M102" s="18">
        <v>99.12</v>
      </c>
      <c r="N102" s="165">
        <v>99.521666666666661</v>
      </c>
      <c r="O102" s="137"/>
      <c r="P102" s="165">
        <v>99.515000000000001</v>
      </c>
      <c r="Q102" s="5"/>
      <c r="R102" s="63">
        <v>99.16</v>
      </c>
    </row>
    <row r="103" spans="1:18" ht="19.5" customHeight="1" x14ac:dyDescent="0.25">
      <c r="A103" s="148" t="s">
        <v>19</v>
      </c>
      <c r="B103" s="246">
        <v>99.65</v>
      </c>
      <c r="C103" s="246">
        <v>99.14</v>
      </c>
      <c r="D103" s="246">
        <v>99.71</v>
      </c>
      <c r="E103" s="248">
        <v>97.48</v>
      </c>
      <c r="F103" s="248">
        <v>95.62</v>
      </c>
      <c r="G103" s="246">
        <v>99.67</v>
      </c>
      <c r="H103" s="246">
        <v>98.84</v>
      </c>
      <c r="I103" s="246">
        <v>99.49</v>
      </c>
      <c r="J103" s="246">
        <v>99.22</v>
      </c>
      <c r="K103" s="18">
        <v>99.22</v>
      </c>
      <c r="L103" s="18">
        <v>98.66</v>
      </c>
      <c r="M103" s="18">
        <v>98.61</v>
      </c>
      <c r="N103" s="165">
        <v>98.523333333333326</v>
      </c>
      <c r="O103" s="137"/>
      <c r="P103" s="165">
        <v>99.214999999999989</v>
      </c>
      <c r="Q103" s="5"/>
      <c r="R103" s="63">
        <v>99.37</v>
      </c>
    </row>
    <row r="104" spans="1:18" ht="10.5" customHeight="1" x14ac:dyDescent="0.3">
      <c r="B104" s="291"/>
      <c r="C104" s="291"/>
      <c r="D104" s="291"/>
      <c r="E104" s="109"/>
      <c r="G104" s="41"/>
      <c r="I104" s="157"/>
      <c r="J104" s="42"/>
      <c r="K104" s="157"/>
    </row>
    <row r="105" spans="1:18" ht="17.25" customHeight="1" x14ac:dyDescent="0.25">
      <c r="A105" s="12" t="s">
        <v>20</v>
      </c>
      <c r="B105" s="292" t="s">
        <v>61</v>
      </c>
      <c r="C105" s="292"/>
      <c r="D105" s="292"/>
      <c r="E105" s="292"/>
      <c r="F105" s="292"/>
      <c r="G105" s="292"/>
      <c r="H105" s="292"/>
      <c r="I105" s="292"/>
      <c r="J105" s="292"/>
      <c r="K105" s="292"/>
      <c r="L105" s="292"/>
      <c r="M105" s="292"/>
    </row>
    <row r="106" spans="1:18" ht="19.5" customHeight="1" x14ac:dyDescent="0.3">
      <c r="A106" s="12" t="s">
        <v>22</v>
      </c>
      <c r="B106" s="296" t="s">
        <v>62</v>
      </c>
      <c r="C106" s="296"/>
      <c r="D106" s="296"/>
      <c r="E106" s="296"/>
      <c r="F106" s="296"/>
      <c r="G106" s="296"/>
      <c r="H106" s="296"/>
      <c r="I106" s="296"/>
      <c r="J106" s="296"/>
      <c r="K106" s="296"/>
      <c r="L106" s="296"/>
      <c r="M106" s="296"/>
      <c r="N106" s="207"/>
      <c r="O106" s="207"/>
    </row>
    <row r="107" spans="1:18" ht="12.75" customHeight="1" x14ac:dyDescent="0.3">
      <c r="A107" s="12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9"/>
      <c r="O107" s="109"/>
    </row>
    <row r="108" spans="1:18" ht="16.5" customHeight="1" x14ac:dyDescent="0.3">
      <c r="A108" s="149" t="s">
        <v>63</v>
      </c>
      <c r="B108" s="149"/>
    </row>
    <row r="109" spans="1:18" s="2" customFormat="1" ht="15" customHeight="1" x14ac:dyDescent="0.3">
      <c r="A109" s="132" t="s">
        <v>64</v>
      </c>
      <c r="B109" s="132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131"/>
      <c r="P109" s="35"/>
      <c r="Q109" s="35"/>
      <c r="R109" s="35"/>
    </row>
    <row r="110" spans="1:18" s="3" customFormat="1" ht="15" customHeight="1" x14ac:dyDescent="0.3">
      <c r="A110" s="149"/>
      <c r="B110" s="149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1"/>
      <c r="P110" s="130"/>
      <c r="Q110" s="35"/>
      <c r="R110" s="130"/>
    </row>
    <row r="111" spans="1:18" ht="12" hidden="1" customHeight="1" x14ac:dyDescent="0.3">
      <c r="A111" s="149"/>
      <c r="B111" s="149"/>
    </row>
    <row r="112" spans="1:18" ht="19.5" customHeight="1" x14ac:dyDescent="0.25">
      <c r="A112" s="145"/>
      <c r="B112" s="127" t="s">
        <v>1</v>
      </c>
      <c r="C112" s="127" t="s">
        <v>2</v>
      </c>
      <c r="D112" s="127" t="s">
        <v>3</v>
      </c>
      <c r="E112" s="127" t="s">
        <v>4</v>
      </c>
      <c r="F112" s="127" t="s">
        <v>5</v>
      </c>
      <c r="G112" s="127" t="s">
        <v>6</v>
      </c>
      <c r="H112" s="127" t="s">
        <v>7</v>
      </c>
      <c r="I112" s="127" t="s">
        <v>8</v>
      </c>
      <c r="J112" s="127" t="s">
        <v>9</v>
      </c>
      <c r="K112" s="127" t="s">
        <v>10</v>
      </c>
      <c r="L112" s="127" t="s">
        <v>11</v>
      </c>
      <c r="M112" s="127" t="s">
        <v>12</v>
      </c>
      <c r="N112" s="146" t="s">
        <v>163</v>
      </c>
      <c r="O112" s="137"/>
      <c r="P112" s="147" t="s">
        <v>161</v>
      </c>
      <c r="Q112" s="139"/>
      <c r="R112" s="147" t="s">
        <v>150</v>
      </c>
    </row>
    <row r="113" spans="1:19" ht="19.5" customHeight="1" x14ac:dyDescent="0.25">
      <c r="A113" s="148" t="s">
        <v>13</v>
      </c>
      <c r="B113" s="210">
        <v>99.52</v>
      </c>
      <c r="C113" s="210">
        <v>98.44</v>
      </c>
      <c r="D113" s="210">
        <v>98.29</v>
      </c>
      <c r="E113" s="210">
        <v>97.08</v>
      </c>
      <c r="F113" s="210">
        <v>99.38</v>
      </c>
      <c r="G113" s="210">
        <v>97.97</v>
      </c>
      <c r="H113" s="210">
        <v>98.44</v>
      </c>
      <c r="I113" s="210">
        <v>93.24</v>
      </c>
      <c r="J113" s="210">
        <v>97.11</v>
      </c>
      <c r="K113" s="18">
        <v>99.06</v>
      </c>
      <c r="L113" s="64">
        <v>97.99</v>
      </c>
      <c r="M113" s="18">
        <v>97.13</v>
      </c>
      <c r="N113" s="62">
        <v>95.853333333333353</v>
      </c>
      <c r="O113" s="137"/>
      <c r="P113" s="62">
        <v>97.748333333333335</v>
      </c>
      <c r="Q113" s="5"/>
      <c r="R113" s="62">
        <v>98.06</v>
      </c>
    </row>
    <row r="114" spans="1:19" ht="19.5" customHeight="1" x14ac:dyDescent="0.25">
      <c r="A114" s="148" t="s">
        <v>14</v>
      </c>
      <c r="B114" s="210">
        <v>98.66</v>
      </c>
      <c r="C114" s="210">
        <v>98.71</v>
      </c>
      <c r="D114" s="210">
        <v>98.61</v>
      </c>
      <c r="E114" s="210">
        <v>98.46</v>
      </c>
      <c r="F114" s="210">
        <v>98.44</v>
      </c>
      <c r="G114" s="210">
        <v>98.7</v>
      </c>
      <c r="H114" s="210">
        <v>97.28</v>
      </c>
      <c r="I114" s="210">
        <v>97.57</v>
      </c>
      <c r="J114" s="210">
        <v>97.32</v>
      </c>
      <c r="K114" s="18">
        <v>97.98</v>
      </c>
      <c r="L114" s="18">
        <v>96.56</v>
      </c>
      <c r="M114" s="18">
        <v>97.54</v>
      </c>
      <c r="N114" s="62">
        <v>98.595000000000013</v>
      </c>
      <c r="O114" s="137"/>
      <c r="P114" s="62">
        <v>98.444166666666661</v>
      </c>
      <c r="Q114" s="5"/>
      <c r="R114" s="62">
        <v>98.84</v>
      </c>
    </row>
    <row r="115" spans="1:19" ht="19.149999999999999" customHeight="1" x14ac:dyDescent="0.25">
      <c r="A115" s="148" t="s">
        <v>15</v>
      </c>
      <c r="B115" s="248">
        <v>99.33</v>
      </c>
      <c r="C115" s="210">
        <v>98.51</v>
      </c>
      <c r="D115" s="210">
        <v>98.38</v>
      </c>
      <c r="E115" s="248">
        <v>97.44</v>
      </c>
      <c r="F115" s="210">
        <v>99.17</v>
      </c>
      <c r="G115" s="210">
        <v>98.16</v>
      </c>
      <c r="H115" s="210">
        <v>98.19</v>
      </c>
      <c r="I115" s="210">
        <v>94.31</v>
      </c>
      <c r="J115" s="248">
        <v>96.87</v>
      </c>
      <c r="K115" s="18">
        <v>98.82</v>
      </c>
      <c r="L115" s="64">
        <v>97.69</v>
      </c>
      <c r="M115" s="64">
        <v>97.26</v>
      </c>
      <c r="N115" s="62">
        <v>94.861666666666665</v>
      </c>
      <c r="O115" s="137"/>
      <c r="P115" s="62">
        <v>97.219166666666652</v>
      </c>
      <c r="Q115" s="5"/>
      <c r="R115" s="62">
        <v>97.97</v>
      </c>
    </row>
    <row r="116" spans="1:19" ht="19.149999999999999" customHeight="1" x14ac:dyDescent="0.25">
      <c r="A116" s="148" t="s">
        <v>16</v>
      </c>
      <c r="B116" s="210">
        <v>98.66</v>
      </c>
      <c r="C116" s="210">
        <v>98.71</v>
      </c>
      <c r="D116" s="210">
        <v>98.61</v>
      </c>
      <c r="E116" s="210">
        <v>98.45</v>
      </c>
      <c r="F116" s="210">
        <v>98.44</v>
      </c>
      <c r="G116" s="210">
        <v>98.7</v>
      </c>
      <c r="H116" s="210">
        <v>97.27</v>
      </c>
      <c r="I116" s="210">
        <v>97.57</v>
      </c>
      <c r="J116" s="210">
        <v>97.32</v>
      </c>
      <c r="K116" s="18">
        <v>97.98</v>
      </c>
      <c r="L116" s="18">
        <v>96.55</v>
      </c>
      <c r="M116" s="18">
        <v>97.53</v>
      </c>
      <c r="N116" s="62">
        <v>98.595000000000013</v>
      </c>
      <c r="O116" s="137"/>
      <c r="P116" s="62">
        <v>98.454166666666666</v>
      </c>
      <c r="Q116" s="5"/>
      <c r="R116" s="62">
        <v>98.89</v>
      </c>
    </row>
    <row r="117" spans="1:19" ht="19.149999999999999" customHeight="1" x14ac:dyDescent="0.25">
      <c r="A117" s="148" t="s">
        <v>17</v>
      </c>
      <c r="B117" s="210">
        <v>98.63</v>
      </c>
      <c r="C117" s="210">
        <v>98.7</v>
      </c>
      <c r="D117" s="210">
        <v>95.58</v>
      </c>
      <c r="E117" s="210">
        <v>98.41</v>
      </c>
      <c r="F117" s="210">
        <v>98.39</v>
      </c>
      <c r="G117" s="210">
        <v>98.67</v>
      </c>
      <c r="H117" s="210">
        <v>97.2</v>
      </c>
      <c r="I117" s="210">
        <v>97.53</v>
      </c>
      <c r="J117" s="210">
        <v>97.95</v>
      </c>
      <c r="K117" s="18">
        <v>97.94</v>
      </c>
      <c r="L117" s="18">
        <v>96.46</v>
      </c>
      <c r="M117" s="18">
        <v>97.47</v>
      </c>
      <c r="N117" s="62">
        <v>98.018333333333317</v>
      </c>
      <c r="O117" s="137"/>
      <c r="P117" s="62">
        <v>98.482500000000002</v>
      </c>
      <c r="Q117" s="5"/>
      <c r="R117" s="62">
        <v>98.81</v>
      </c>
    </row>
    <row r="118" spans="1:19" ht="19.149999999999999" customHeight="1" x14ac:dyDescent="0.25">
      <c r="A118" s="148" t="s">
        <v>19</v>
      </c>
      <c r="B118" s="248">
        <v>97.27</v>
      </c>
      <c r="C118" s="248">
        <v>93.96</v>
      </c>
      <c r="D118" s="280">
        <v>90.96</v>
      </c>
      <c r="E118" s="280">
        <v>89.05</v>
      </c>
      <c r="F118" s="280">
        <v>81.59</v>
      </c>
      <c r="G118" s="280">
        <v>87</v>
      </c>
      <c r="H118" s="280">
        <v>89.81</v>
      </c>
      <c r="I118" s="280">
        <v>88.05</v>
      </c>
      <c r="J118" s="248">
        <v>93.73</v>
      </c>
      <c r="K118" s="252">
        <v>81.209999999999994</v>
      </c>
      <c r="L118" s="252">
        <v>86.45</v>
      </c>
      <c r="M118" s="252">
        <v>71.599999999999994</v>
      </c>
      <c r="N118" s="62">
        <v>99.545000000000002</v>
      </c>
      <c r="O118" s="137"/>
      <c r="P118" s="62">
        <v>95.547499999999999</v>
      </c>
      <c r="Q118" s="43"/>
      <c r="R118" s="62">
        <v>94.75</v>
      </c>
    </row>
    <row r="119" spans="1:19" ht="13.5" customHeight="1" x14ac:dyDescent="0.3">
      <c r="B119" s="291"/>
      <c r="C119" s="291"/>
      <c r="D119" s="291"/>
      <c r="E119" s="109"/>
    </row>
    <row r="120" spans="1:19" ht="16.899999999999999" customHeight="1" x14ac:dyDescent="0.25">
      <c r="A120" s="12" t="s">
        <v>20</v>
      </c>
      <c r="B120" s="292" t="s">
        <v>65</v>
      </c>
      <c r="C120" s="292"/>
      <c r="D120" s="292"/>
      <c r="E120" s="292"/>
      <c r="F120" s="292"/>
      <c r="G120" s="292"/>
      <c r="H120" s="292"/>
      <c r="I120" s="292"/>
      <c r="J120" s="292"/>
      <c r="K120" s="292"/>
      <c r="L120" s="292"/>
      <c r="M120" s="292"/>
    </row>
    <row r="121" spans="1:19" ht="16.899999999999999" customHeight="1" x14ac:dyDescent="0.3">
      <c r="A121" s="12" t="s">
        <v>22</v>
      </c>
      <c r="B121" s="296" t="s">
        <v>66</v>
      </c>
      <c r="C121" s="296"/>
      <c r="D121" s="296"/>
      <c r="E121" s="296"/>
      <c r="F121" s="296"/>
      <c r="G121" s="296"/>
      <c r="H121" s="296"/>
      <c r="I121" s="296"/>
      <c r="J121" s="296"/>
      <c r="K121" s="296"/>
      <c r="L121" s="296"/>
      <c r="M121" s="296"/>
      <c r="N121" s="207"/>
      <c r="O121" s="207"/>
      <c r="S121" s="26"/>
    </row>
    <row r="122" spans="1:19" ht="16.899999999999999" customHeight="1" x14ac:dyDescent="0.3">
      <c r="A122" s="12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109"/>
      <c r="O122" s="109"/>
      <c r="S122" s="26"/>
    </row>
    <row r="123" spans="1:19" ht="21.75" customHeight="1" x14ac:dyDescent="0.3">
      <c r="A123" s="149" t="s">
        <v>103</v>
      </c>
    </row>
    <row r="124" spans="1:19" s="2" customFormat="1" ht="13.5" customHeight="1" x14ac:dyDescent="0.3">
      <c r="A124" s="132" t="s">
        <v>104</v>
      </c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131"/>
      <c r="P124" s="35"/>
      <c r="Q124" s="35"/>
      <c r="R124" s="35"/>
    </row>
    <row r="125" spans="1:19" ht="14.25" customHeight="1" x14ac:dyDescent="0.3">
      <c r="A125" s="144"/>
    </row>
    <row r="126" spans="1:19" s="3" customFormat="1" ht="19.899999999999999" customHeight="1" thickBot="1" x14ac:dyDescent="0.3">
      <c r="A126" s="159" t="s">
        <v>30</v>
      </c>
      <c r="B126" s="348" t="s">
        <v>76</v>
      </c>
      <c r="C126" s="348"/>
      <c r="D126" s="348"/>
      <c r="E126" s="326" t="s">
        <v>77</v>
      </c>
      <c r="F126" s="326"/>
      <c r="G126" s="326"/>
      <c r="H126" s="326" t="s">
        <v>78</v>
      </c>
      <c r="I126" s="326"/>
      <c r="J126" s="326"/>
      <c r="K126" s="326" t="s">
        <v>79</v>
      </c>
      <c r="L126" s="326"/>
      <c r="M126" s="326"/>
      <c r="N126" s="150" t="s">
        <v>163</v>
      </c>
      <c r="O126" s="137"/>
      <c r="P126" s="151" t="s">
        <v>161</v>
      </c>
      <c r="Q126" s="152"/>
      <c r="R126" s="151" t="s">
        <v>150</v>
      </c>
    </row>
    <row r="127" spans="1:19" s="3" customFormat="1" ht="23.25" customHeight="1" x14ac:dyDescent="0.25">
      <c r="A127" s="171" t="s">
        <v>143</v>
      </c>
      <c r="B127" s="349">
        <v>98.51</v>
      </c>
      <c r="C127" s="350"/>
      <c r="D127" s="351"/>
      <c r="E127" s="352">
        <v>97.26</v>
      </c>
      <c r="F127" s="353"/>
      <c r="G127" s="354"/>
      <c r="H127" s="352">
        <v>97.26</v>
      </c>
      <c r="I127" s="353"/>
      <c r="J127" s="354"/>
      <c r="K127" s="355">
        <v>97.26</v>
      </c>
      <c r="L127" s="356"/>
      <c r="M127" s="357"/>
      <c r="N127" s="172">
        <f t="shared" ref="N127:N144" si="5">AVERAGE(B127:M127)</f>
        <v>97.572500000000005</v>
      </c>
      <c r="O127" s="137"/>
      <c r="P127" s="19">
        <v>98.5</v>
      </c>
      <c r="Q127" s="5"/>
      <c r="R127" s="19">
        <v>99.56</v>
      </c>
    </row>
    <row r="128" spans="1:19" s="3" customFormat="1" ht="21.75" customHeight="1" x14ac:dyDescent="0.25">
      <c r="A128" s="173" t="s">
        <v>105</v>
      </c>
      <c r="B128" s="361">
        <v>99.72</v>
      </c>
      <c r="C128" s="362"/>
      <c r="D128" s="363"/>
      <c r="E128" s="364">
        <v>99.2</v>
      </c>
      <c r="F128" s="365"/>
      <c r="G128" s="366"/>
      <c r="H128" s="364">
        <v>99.8</v>
      </c>
      <c r="I128" s="365"/>
      <c r="J128" s="366"/>
      <c r="K128" s="367">
        <v>99.8</v>
      </c>
      <c r="L128" s="368"/>
      <c r="M128" s="369"/>
      <c r="N128" s="172">
        <f t="shared" si="5"/>
        <v>99.63000000000001</v>
      </c>
      <c r="O128" s="137"/>
      <c r="P128" s="19">
        <v>99.715000000000003</v>
      </c>
      <c r="Q128" s="5"/>
      <c r="R128" s="19">
        <v>99.79</v>
      </c>
    </row>
    <row r="129" spans="1:18" s="3" customFormat="1" ht="22.5" customHeight="1" x14ac:dyDescent="0.25">
      <c r="A129" s="173" t="s">
        <v>106</v>
      </c>
      <c r="B129" s="105">
        <v>100</v>
      </c>
      <c r="C129" s="105">
        <v>100</v>
      </c>
      <c r="D129" s="105">
        <v>100</v>
      </c>
      <c r="E129" s="402">
        <v>100</v>
      </c>
      <c r="F129" s="402">
        <v>100</v>
      </c>
      <c r="G129" s="402">
        <v>100</v>
      </c>
      <c r="H129" s="277">
        <v>100</v>
      </c>
      <c r="I129" s="277">
        <v>100</v>
      </c>
      <c r="J129" s="277">
        <v>100</v>
      </c>
      <c r="K129" s="105">
        <v>100</v>
      </c>
      <c r="L129" s="105">
        <v>100</v>
      </c>
      <c r="M129" s="105">
        <v>100</v>
      </c>
      <c r="N129" s="172">
        <f t="shared" si="5"/>
        <v>100</v>
      </c>
      <c r="O129" s="137"/>
      <c r="P129" s="19">
        <v>100</v>
      </c>
      <c r="Q129" s="5"/>
      <c r="R129" s="19">
        <v>99.99</v>
      </c>
    </row>
    <row r="130" spans="1:18" s="3" customFormat="1" ht="22.5" customHeight="1" x14ac:dyDescent="0.25">
      <c r="A130" s="171" t="s">
        <v>144</v>
      </c>
      <c r="B130" s="370">
        <v>100</v>
      </c>
      <c r="C130" s="371"/>
      <c r="D130" s="372"/>
      <c r="E130" s="373">
        <v>96.65</v>
      </c>
      <c r="F130" s="374"/>
      <c r="G130" s="375"/>
      <c r="H130" s="376">
        <v>96.65</v>
      </c>
      <c r="I130" s="377"/>
      <c r="J130" s="378"/>
      <c r="K130" s="379">
        <v>96.65</v>
      </c>
      <c r="L130" s="380"/>
      <c r="M130" s="381"/>
      <c r="N130" s="172">
        <f t="shared" si="5"/>
        <v>97.487500000000011</v>
      </c>
      <c r="O130" s="137"/>
      <c r="P130" s="19">
        <v>99.254999999999995</v>
      </c>
      <c r="Q130" s="5"/>
      <c r="R130" s="19">
        <v>97.56</v>
      </c>
    </row>
    <row r="131" spans="1:18" s="3" customFormat="1" ht="22.15" customHeight="1" x14ac:dyDescent="0.25">
      <c r="A131" s="173" t="s">
        <v>105</v>
      </c>
      <c r="B131" s="382">
        <v>99.56</v>
      </c>
      <c r="C131" s="299"/>
      <c r="D131" s="300"/>
      <c r="E131" s="383">
        <v>99.67</v>
      </c>
      <c r="F131" s="384"/>
      <c r="G131" s="385"/>
      <c r="H131" s="383">
        <v>100</v>
      </c>
      <c r="I131" s="384"/>
      <c r="J131" s="385"/>
      <c r="K131" s="386">
        <v>100</v>
      </c>
      <c r="L131" s="387"/>
      <c r="M131" s="388"/>
      <c r="N131" s="172">
        <f t="shared" si="5"/>
        <v>99.807500000000005</v>
      </c>
      <c r="O131" s="137"/>
      <c r="P131" s="19">
        <v>99.805000000000007</v>
      </c>
      <c r="Q131" s="5"/>
      <c r="R131" s="19">
        <v>100</v>
      </c>
    </row>
    <row r="132" spans="1:18" s="3" customFormat="1" ht="22.15" customHeight="1" x14ac:dyDescent="0.25">
      <c r="A132" s="173" t="s">
        <v>106</v>
      </c>
      <c r="B132" s="174">
        <v>100</v>
      </c>
      <c r="C132" s="174">
        <v>100</v>
      </c>
      <c r="D132" s="174">
        <v>100</v>
      </c>
      <c r="E132" s="105">
        <v>100</v>
      </c>
      <c r="F132" s="105">
        <v>100</v>
      </c>
      <c r="G132" s="105">
        <v>100</v>
      </c>
      <c r="H132" s="277">
        <v>100</v>
      </c>
      <c r="I132" s="277">
        <v>100</v>
      </c>
      <c r="J132" s="277">
        <v>100</v>
      </c>
      <c r="K132" s="105">
        <v>100</v>
      </c>
      <c r="L132" s="105">
        <v>100</v>
      </c>
      <c r="M132" s="105">
        <v>100</v>
      </c>
      <c r="N132" s="172">
        <f t="shared" si="5"/>
        <v>100</v>
      </c>
      <c r="O132" s="137"/>
      <c r="P132" s="19">
        <v>100</v>
      </c>
      <c r="Q132" s="5"/>
      <c r="R132" s="19">
        <v>99.99</v>
      </c>
    </row>
    <row r="133" spans="1:18" s="3" customFormat="1" ht="22.5" customHeight="1" x14ac:dyDescent="0.25">
      <c r="A133" s="171" t="s">
        <v>145</v>
      </c>
      <c r="B133" s="370">
        <v>100</v>
      </c>
      <c r="C133" s="371"/>
      <c r="D133" s="372"/>
      <c r="E133" s="373">
        <v>98.99</v>
      </c>
      <c r="F133" s="374"/>
      <c r="G133" s="375"/>
      <c r="H133" s="376">
        <v>98.99</v>
      </c>
      <c r="I133" s="377"/>
      <c r="J133" s="378"/>
      <c r="K133" s="379">
        <v>98.99</v>
      </c>
      <c r="L133" s="380"/>
      <c r="M133" s="381"/>
      <c r="N133" s="172">
        <f t="shared" si="5"/>
        <v>99.242500000000007</v>
      </c>
      <c r="O133" s="137"/>
      <c r="P133" s="19">
        <v>98.357500000000002</v>
      </c>
      <c r="Q133" s="30"/>
      <c r="R133" s="19">
        <v>99.3</v>
      </c>
    </row>
    <row r="134" spans="1:18" s="3" customFormat="1" ht="22.15" customHeight="1" x14ac:dyDescent="0.25">
      <c r="A134" s="173" t="s">
        <v>105</v>
      </c>
      <c r="B134" s="382">
        <v>99.56</v>
      </c>
      <c r="C134" s="299"/>
      <c r="D134" s="300"/>
      <c r="E134" s="383">
        <v>99.67</v>
      </c>
      <c r="F134" s="384"/>
      <c r="G134" s="385"/>
      <c r="H134" s="384">
        <v>100</v>
      </c>
      <c r="I134" s="384"/>
      <c r="J134" s="385"/>
      <c r="K134" s="386">
        <v>100</v>
      </c>
      <c r="L134" s="387"/>
      <c r="M134" s="388"/>
      <c r="N134" s="172">
        <f t="shared" si="5"/>
        <v>99.807500000000005</v>
      </c>
      <c r="O134" s="137"/>
      <c r="P134" s="19">
        <v>99.805000000000007</v>
      </c>
      <c r="Q134" s="5"/>
      <c r="R134" s="19">
        <v>100</v>
      </c>
    </row>
    <row r="135" spans="1:18" s="3" customFormat="1" ht="22.15" customHeight="1" x14ac:dyDescent="0.25">
      <c r="A135" s="173" t="s">
        <v>106</v>
      </c>
      <c r="B135" s="105">
        <v>100</v>
      </c>
      <c r="C135" s="105">
        <v>100</v>
      </c>
      <c r="D135" s="105">
        <v>100</v>
      </c>
      <c r="E135" s="105">
        <v>100</v>
      </c>
      <c r="F135" s="105">
        <v>100</v>
      </c>
      <c r="G135" s="105">
        <v>100</v>
      </c>
      <c r="H135" s="277">
        <v>100</v>
      </c>
      <c r="I135" s="277">
        <v>100</v>
      </c>
      <c r="J135" s="277">
        <v>100</v>
      </c>
      <c r="K135" s="105">
        <v>100</v>
      </c>
      <c r="L135" s="105">
        <v>100</v>
      </c>
      <c r="M135" s="105">
        <v>100</v>
      </c>
      <c r="N135" s="172">
        <f t="shared" si="5"/>
        <v>100</v>
      </c>
      <c r="O135" s="137"/>
      <c r="P135" s="31">
        <v>100</v>
      </c>
      <c r="Q135" s="5"/>
      <c r="R135" s="31">
        <v>99.98</v>
      </c>
    </row>
    <row r="136" spans="1:18" s="3" customFormat="1" ht="22.15" customHeight="1" x14ac:dyDescent="0.25">
      <c r="A136" s="175" t="s">
        <v>146</v>
      </c>
      <c r="B136" s="389">
        <v>100</v>
      </c>
      <c r="C136" s="389"/>
      <c r="D136" s="389"/>
      <c r="E136" s="390">
        <v>97.13</v>
      </c>
      <c r="F136" s="390"/>
      <c r="G136" s="390"/>
      <c r="H136" s="390">
        <v>97.13</v>
      </c>
      <c r="I136" s="390"/>
      <c r="J136" s="390"/>
      <c r="K136" s="390">
        <v>97.13</v>
      </c>
      <c r="L136" s="390"/>
      <c r="M136" s="390"/>
      <c r="N136" s="172">
        <f t="shared" si="5"/>
        <v>97.847499999999997</v>
      </c>
      <c r="O136" s="137"/>
      <c r="P136" s="31">
        <v>99.192499999999995</v>
      </c>
      <c r="Q136" s="5"/>
      <c r="R136" s="31">
        <v>97.7</v>
      </c>
    </row>
    <row r="137" spans="1:18" s="3" customFormat="1" ht="22.15" customHeight="1" x14ac:dyDescent="0.25">
      <c r="A137" s="173" t="s">
        <v>105</v>
      </c>
      <c r="B137" s="389">
        <v>99.56</v>
      </c>
      <c r="C137" s="389"/>
      <c r="D137" s="389"/>
      <c r="E137" s="390">
        <v>99.67</v>
      </c>
      <c r="F137" s="390"/>
      <c r="G137" s="390"/>
      <c r="H137" s="390">
        <v>100</v>
      </c>
      <c r="I137" s="390"/>
      <c r="J137" s="390"/>
      <c r="K137" s="390">
        <v>100</v>
      </c>
      <c r="L137" s="390"/>
      <c r="M137" s="390"/>
      <c r="N137" s="172">
        <f t="shared" si="5"/>
        <v>99.807500000000005</v>
      </c>
      <c r="O137" s="137"/>
      <c r="P137" s="31">
        <v>99.805000000000007</v>
      </c>
      <c r="Q137" s="5"/>
      <c r="R137" s="31">
        <v>100</v>
      </c>
    </row>
    <row r="138" spans="1:18" s="3" customFormat="1" ht="22.15" customHeight="1" x14ac:dyDescent="0.25">
      <c r="A138" s="173" t="s">
        <v>106</v>
      </c>
      <c r="B138" s="174">
        <v>100</v>
      </c>
      <c r="C138" s="174">
        <v>100</v>
      </c>
      <c r="D138" s="174">
        <v>100</v>
      </c>
      <c r="E138" s="105">
        <v>100</v>
      </c>
      <c r="F138" s="105">
        <v>100</v>
      </c>
      <c r="G138" s="105">
        <v>100</v>
      </c>
      <c r="H138" s="277">
        <v>100</v>
      </c>
      <c r="I138" s="277">
        <v>100</v>
      </c>
      <c r="J138" s="277">
        <v>100</v>
      </c>
      <c r="K138" s="105">
        <v>100</v>
      </c>
      <c r="L138" s="105">
        <v>100</v>
      </c>
      <c r="M138" s="105">
        <v>100</v>
      </c>
      <c r="N138" s="172">
        <f t="shared" si="5"/>
        <v>100</v>
      </c>
      <c r="O138" s="137"/>
      <c r="P138" s="31">
        <v>100</v>
      </c>
      <c r="Q138" s="5"/>
      <c r="R138" s="31">
        <v>99.99</v>
      </c>
    </row>
    <row r="139" spans="1:18" s="3" customFormat="1" ht="22.5" customHeight="1" x14ac:dyDescent="0.25">
      <c r="A139" s="171" t="s">
        <v>147</v>
      </c>
      <c r="B139" s="370">
        <v>92.31</v>
      </c>
      <c r="C139" s="371"/>
      <c r="D139" s="372"/>
      <c r="E139" s="379">
        <v>95.73</v>
      </c>
      <c r="F139" s="380"/>
      <c r="G139" s="391"/>
      <c r="H139" s="379">
        <v>99.15</v>
      </c>
      <c r="I139" s="380"/>
      <c r="J139" s="391"/>
      <c r="K139" s="379">
        <v>99.15</v>
      </c>
      <c r="L139" s="380"/>
      <c r="M139" s="381"/>
      <c r="N139" s="172">
        <f t="shared" si="5"/>
        <v>96.585000000000008</v>
      </c>
      <c r="O139" s="137"/>
      <c r="P139" s="19">
        <v>98.320000000000007</v>
      </c>
      <c r="Q139" s="30"/>
      <c r="R139" s="19">
        <v>96.86</v>
      </c>
    </row>
    <row r="140" spans="1:18" s="3" customFormat="1" ht="22.15" customHeight="1" x14ac:dyDescent="0.25">
      <c r="A140" s="173" t="s">
        <v>105</v>
      </c>
      <c r="B140" s="382">
        <v>99.56</v>
      </c>
      <c r="C140" s="299"/>
      <c r="D140" s="300"/>
      <c r="E140" s="386">
        <v>99.67</v>
      </c>
      <c r="F140" s="387"/>
      <c r="G140" s="392"/>
      <c r="H140" s="386">
        <v>100</v>
      </c>
      <c r="I140" s="387"/>
      <c r="J140" s="392"/>
      <c r="K140" s="386">
        <v>100</v>
      </c>
      <c r="L140" s="387"/>
      <c r="M140" s="388"/>
      <c r="N140" s="172">
        <f t="shared" si="5"/>
        <v>99.807500000000005</v>
      </c>
      <c r="O140" s="137"/>
      <c r="P140" s="19">
        <v>99.805000000000007</v>
      </c>
      <c r="Q140" s="5"/>
      <c r="R140" s="19">
        <v>100</v>
      </c>
    </row>
    <row r="141" spans="1:18" s="3" customFormat="1" ht="21.75" customHeight="1" x14ac:dyDescent="0.25">
      <c r="A141" s="173" t="s">
        <v>106</v>
      </c>
      <c r="B141" s="174">
        <v>100</v>
      </c>
      <c r="C141" s="174">
        <v>100</v>
      </c>
      <c r="D141" s="174">
        <v>100</v>
      </c>
      <c r="E141" s="105">
        <v>100</v>
      </c>
      <c r="F141" s="105">
        <v>100</v>
      </c>
      <c r="G141" s="105">
        <v>100</v>
      </c>
      <c r="H141" s="277">
        <v>100</v>
      </c>
      <c r="I141" s="277">
        <v>100</v>
      </c>
      <c r="J141" s="277">
        <v>100</v>
      </c>
      <c r="K141" s="105">
        <v>100</v>
      </c>
      <c r="L141" s="105">
        <v>100</v>
      </c>
      <c r="M141" s="105">
        <v>100</v>
      </c>
      <c r="N141" s="176">
        <f t="shared" si="5"/>
        <v>100</v>
      </c>
      <c r="O141" s="137"/>
      <c r="P141" s="63">
        <v>100</v>
      </c>
      <c r="Q141" s="5"/>
      <c r="R141" s="63">
        <v>99.99</v>
      </c>
    </row>
    <row r="142" spans="1:18" s="3" customFormat="1" ht="22.5" customHeight="1" x14ac:dyDescent="0.25">
      <c r="A142" s="171" t="s">
        <v>148</v>
      </c>
      <c r="B142" s="370">
        <v>99.39</v>
      </c>
      <c r="C142" s="371"/>
      <c r="D142" s="372"/>
      <c r="E142" s="379">
        <v>96.32</v>
      </c>
      <c r="F142" s="380"/>
      <c r="G142" s="391"/>
      <c r="H142" s="379">
        <v>99.39</v>
      </c>
      <c r="I142" s="380"/>
      <c r="J142" s="391"/>
      <c r="K142" s="379">
        <v>99.39</v>
      </c>
      <c r="L142" s="380"/>
      <c r="M142" s="391"/>
      <c r="N142" s="62">
        <f t="shared" si="5"/>
        <v>98.622499999999988</v>
      </c>
      <c r="O142" s="137"/>
      <c r="P142" s="63">
        <v>96.912500000000009</v>
      </c>
      <c r="Q142" s="72"/>
      <c r="R142" s="63">
        <v>98</v>
      </c>
    </row>
    <row r="143" spans="1:18" s="3" customFormat="1" ht="22.5" customHeight="1" x14ac:dyDescent="0.25">
      <c r="A143" s="173" t="s">
        <v>105</v>
      </c>
      <c r="B143" s="298">
        <v>99.22</v>
      </c>
      <c r="C143" s="299"/>
      <c r="D143" s="300"/>
      <c r="E143" s="386">
        <v>99.14</v>
      </c>
      <c r="F143" s="387"/>
      <c r="G143" s="392"/>
      <c r="H143" s="386">
        <v>100</v>
      </c>
      <c r="I143" s="387"/>
      <c r="J143" s="392"/>
      <c r="K143" s="386">
        <v>99.07</v>
      </c>
      <c r="L143" s="387"/>
      <c r="M143" s="392"/>
      <c r="N143" s="62">
        <f t="shared" si="5"/>
        <v>99.357500000000002</v>
      </c>
      <c r="O143" s="137"/>
      <c r="P143" s="267"/>
      <c r="Q143" s="72"/>
      <c r="R143" s="267"/>
    </row>
    <row r="144" spans="1:18" s="3" customFormat="1" ht="22.5" customHeight="1" x14ac:dyDescent="0.25">
      <c r="A144" s="173" t="s">
        <v>106</v>
      </c>
      <c r="B144" s="260">
        <v>100</v>
      </c>
      <c r="C144" s="260">
        <v>100</v>
      </c>
      <c r="D144" s="260">
        <v>100</v>
      </c>
      <c r="E144" s="263">
        <v>100</v>
      </c>
      <c r="F144" s="263">
        <v>100</v>
      </c>
      <c r="G144" s="263">
        <v>100</v>
      </c>
      <c r="H144" s="263">
        <v>100</v>
      </c>
      <c r="I144" s="263">
        <v>100</v>
      </c>
      <c r="J144" s="263">
        <v>100</v>
      </c>
      <c r="K144" s="261">
        <v>100</v>
      </c>
      <c r="L144" s="261">
        <v>100</v>
      </c>
      <c r="M144" s="261">
        <v>100</v>
      </c>
      <c r="N144" s="62">
        <f t="shared" si="5"/>
        <v>100</v>
      </c>
      <c r="O144" s="137"/>
      <c r="P144" s="267"/>
      <c r="Q144" s="72"/>
      <c r="R144" s="267"/>
    </row>
    <row r="145" spans="1:18" s="25" customFormat="1" ht="15.5" customHeight="1" x14ac:dyDescent="0.3">
      <c r="A145" s="157"/>
      <c r="B145" s="294"/>
      <c r="C145" s="294"/>
      <c r="D145" s="294"/>
      <c r="E145" s="107"/>
      <c r="F145" s="157"/>
      <c r="G145" s="157"/>
      <c r="H145" s="157"/>
      <c r="I145" s="157"/>
      <c r="J145" s="157"/>
      <c r="K145" s="157"/>
      <c r="L145" s="157"/>
      <c r="M145" s="157"/>
      <c r="N145" s="72"/>
      <c r="O145" s="131"/>
      <c r="P145" s="157"/>
      <c r="Q145" s="131"/>
      <c r="R145" s="157"/>
    </row>
    <row r="146" spans="1:18" ht="15.5" customHeight="1" x14ac:dyDescent="0.25">
      <c r="A146" s="329" t="s">
        <v>107</v>
      </c>
      <c r="B146" s="297" t="s">
        <v>108</v>
      </c>
      <c r="C146" s="297"/>
      <c r="D146" s="297"/>
      <c r="E146" s="330"/>
      <c r="F146" s="330"/>
      <c r="G146" s="330"/>
      <c r="H146" s="330"/>
      <c r="I146" s="330"/>
      <c r="J146" s="330"/>
      <c r="K146" s="330"/>
      <c r="L146" s="330"/>
      <c r="N146" s="206"/>
    </row>
    <row r="147" spans="1:18" ht="15.5" customHeight="1" x14ac:dyDescent="0.25">
      <c r="A147" s="329"/>
      <c r="B147" s="297" t="s">
        <v>109</v>
      </c>
      <c r="C147" s="297"/>
      <c r="D147" s="297"/>
      <c r="E147" s="330"/>
      <c r="F147" s="330"/>
      <c r="G147" s="330"/>
      <c r="H147" s="330"/>
      <c r="I147" s="330"/>
      <c r="J147" s="330"/>
      <c r="K147" s="330"/>
      <c r="L147" s="330"/>
      <c r="N147" s="206"/>
    </row>
    <row r="148" spans="1:18" ht="15.5" customHeight="1" x14ac:dyDescent="0.25">
      <c r="A148" s="329"/>
      <c r="B148" s="297" t="s">
        <v>110</v>
      </c>
      <c r="C148" s="297"/>
      <c r="D148" s="297"/>
      <c r="E148" s="330"/>
      <c r="F148" s="330"/>
      <c r="G148" s="330"/>
      <c r="H148" s="330"/>
      <c r="I148" s="330"/>
      <c r="J148" s="330"/>
      <c r="K148" s="330"/>
      <c r="L148" s="330"/>
      <c r="N148" s="206"/>
    </row>
    <row r="149" spans="1:18" ht="15.5" customHeight="1" x14ac:dyDescent="0.25">
      <c r="A149" s="329" t="s">
        <v>22</v>
      </c>
      <c r="B149" s="296" t="s">
        <v>111</v>
      </c>
      <c r="C149" s="296"/>
      <c r="D149" s="296"/>
      <c r="E149" s="315"/>
      <c r="F149" s="315"/>
      <c r="G149" s="315"/>
      <c r="H149" s="315"/>
      <c r="I149" s="315"/>
      <c r="J149" s="315"/>
      <c r="K149" s="315"/>
      <c r="L149" s="315"/>
      <c r="M149" s="315"/>
      <c r="N149" s="141"/>
    </row>
    <row r="150" spans="1:18" ht="15.5" customHeight="1" x14ac:dyDescent="0.25">
      <c r="A150" s="329"/>
      <c r="B150" s="296" t="s">
        <v>112</v>
      </c>
      <c r="C150" s="296"/>
      <c r="D150" s="296"/>
      <c r="E150" s="315"/>
      <c r="F150" s="315"/>
      <c r="G150" s="315"/>
      <c r="H150" s="315"/>
      <c r="I150" s="315"/>
      <c r="J150" s="315"/>
      <c r="K150" s="315"/>
      <c r="L150" s="315"/>
      <c r="N150" s="141"/>
    </row>
    <row r="151" spans="1:18" ht="15.5" customHeight="1" x14ac:dyDescent="0.25">
      <c r="A151" s="329"/>
      <c r="B151" s="296" t="s">
        <v>113</v>
      </c>
      <c r="C151" s="296"/>
      <c r="D151" s="296"/>
      <c r="E151" s="315"/>
      <c r="F151" s="315"/>
      <c r="G151" s="315"/>
      <c r="H151" s="315"/>
      <c r="I151" s="315"/>
      <c r="J151" s="315"/>
      <c r="K151" s="315"/>
      <c r="L151" s="315"/>
      <c r="M151" s="315"/>
      <c r="N151" s="141"/>
    </row>
    <row r="152" spans="1:18" ht="15.5" customHeight="1" x14ac:dyDescent="0.25">
      <c r="A152" s="119"/>
      <c r="B152" s="108"/>
      <c r="C152" s="108"/>
      <c r="D152" s="108"/>
      <c r="E152" s="158"/>
      <c r="F152" s="158"/>
      <c r="G152" s="158"/>
      <c r="H152" s="158"/>
      <c r="I152" s="158"/>
      <c r="J152" s="158"/>
      <c r="K152" s="158"/>
      <c r="L152" s="158"/>
      <c r="M152" s="158"/>
    </row>
    <row r="153" spans="1:18" s="2" customFormat="1" ht="15.5" customHeight="1" x14ac:dyDescent="0.3">
      <c r="A153" s="132" t="s">
        <v>114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131"/>
      <c r="P153" s="35"/>
      <c r="Q153" s="35"/>
      <c r="R153" s="35"/>
    </row>
    <row r="154" spans="1:18" ht="15.5" customHeight="1" x14ac:dyDescent="0.3">
      <c r="A154" s="149"/>
    </row>
    <row r="155" spans="1:18" ht="15" customHeight="1" x14ac:dyDescent="0.25">
      <c r="A155" s="145"/>
      <c r="B155" s="262" t="s">
        <v>1</v>
      </c>
      <c r="C155" s="262" t="s">
        <v>2</v>
      </c>
      <c r="D155" s="262" t="s">
        <v>3</v>
      </c>
      <c r="E155" s="262" t="s">
        <v>4</v>
      </c>
      <c r="F155" s="262" t="s">
        <v>5</v>
      </c>
      <c r="G155" s="262" t="s">
        <v>6</v>
      </c>
      <c r="H155" s="262" t="s">
        <v>7</v>
      </c>
      <c r="I155" s="262" t="s">
        <v>8</v>
      </c>
      <c r="J155" s="262" t="s">
        <v>9</v>
      </c>
      <c r="K155" s="262" t="s">
        <v>10</v>
      </c>
      <c r="L155" s="262" t="s">
        <v>11</v>
      </c>
      <c r="M155" s="262" t="s">
        <v>12</v>
      </c>
      <c r="N155" s="150" t="s">
        <v>177</v>
      </c>
      <c r="O155" s="137"/>
      <c r="P155" s="151" t="s">
        <v>161</v>
      </c>
      <c r="Q155" s="152"/>
      <c r="R155" s="151" t="s">
        <v>150</v>
      </c>
    </row>
    <row r="156" spans="1:18" ht="15" customHeight="1" x14ac:dyDescent="0.25">
      <c r="A156" s="148" t="s">
        <v>13</v>
      </c>
      <c r="B156" s="4">
        <v>100</v>
      </c>
      <c r="C156" s="281">
        <v>85.71</v>
      </c>
      <c r="D156" s="4">
        <v>100</v>
      </c>
      <c r="E156" s="4">
        <v>100</v>
      </c>
      <c r="F156" s="4">
        <v>100</v>
      </c>
      <c r="G156" s="264">
        <v>95.56</v>
      </c>
      <c r="H156" s="264">
        <v>100</v>
      </c>
      <c r="I156" s="264">
        <v>100</v>
      </c>
      <c r="J156" s="264">
        <v>100</v>
      </c>
      <c r="K156" s="264">
        <v>97.3</v>
      </c>
      <c r="L156" s="257"/>
      <c r="M156" s="257"/>
      <c r="N156" s="62">
        <f>AVERAGE(B156:M156)</f>
        <v>97.856999999999999</v>
      </c>
      <c r="P156" s="73">
        <v>100</v>
      </c>
      <c r="Q156" s="38"/>
      <c r="R156" s="73">
        <v>92.5</v>
      </c>
    </row>
    <row r="157" spans="1:18" ht="15" customHeight="1" x14ac:dyDescent="0.25">
      <c r="A157" s="148" t="s">
        <v>115</v>
      </c>
      <c r="B157" s="74">
        <v>14</v>
      </c>
      <c r="C157" s="74">
        <v>7</v>
      </c>
      <c r="D157" s="74">
        <v>15</v>
      </c>
      <c r="E157" s="74">
        <v>19</v>
      </c>
      <c r="F157" s="74">
        <v>9</v>
      </c>
      <c r="G157" s="74">
        <v>45</v>
      </c>
      <c r="H157" s="74">
        <v>12</v>
      </c>
      <c r="I157" s="74">
        <v>8</v>
      </c>
      <c r="J157" s="74">
        <v>12</v>
      </c>
      <c r="K157" s="74">
        <v>37</v>
      </c>
      <c r="L157" s="74"/>
      <c r="M157" s="74"/>
      <c r="N157" s="177">
        <f>SUM(B157:M157)</f>
        <v>178</v>
      </c>
      <c r="P157" s="75">
        <v>426</v>
      </c>
      <c r="Q157" s="38"/>
      <c r="R157" s="75">
        <v>170</v>
      </c>
    </row>
    <row r="158" spans="1:18" ht="15" customHeight="1" x14ac:dyDescent="0.25">
      <c r="A158" s="142"/>
      <c r="B158" s="76"/>
      <c r="C158" s="123"/>
      <c r="D158" s="77"/>
      <c r="E158" s="123"/>
      <c r="F158" s="123"/>
      <c r="G158" s="123"/>
      <c r="H158" s="123"/>
      <c r="I158" s="123"/>
      <c r="J158" s="123"/>
      <c r="K158" s="123"/>
      <c r="L158" s="123"/>
      <c r="M158" s="123"/>
      <c r="N158" s="48"/>
      <c r="P158" s="78"/>
      <c r="Q158" s="38"/>
      <c r="R158" s="78"/>
    </row>
    <row r="159" spans="1:18" ht="15" customHeight="1" x14ac:dyDescent="0.25">
      <c r="A159" s="148" t="s">
        <v>14</v>
      </c>
      <c r="B159" s="4">
        <v>100</v>
      </c>
      <c r="C159" s="281">
        <v>76.92</v>
      </c>
      <c r="D159" s="4">
        <v>100</v>
      </c>
      <c r="E159" s="281">
        <v>90</v>
      </c>
      <c r="F159" s="4">
        <v>100</v>
      </c>
      <c r="G159" s="264">
        <v>97.22</v>
      </c>
      <c r="H159" s="264">
        <v>100</v>
      </c>
      <c r="I159" s="264">
        <v>100</v>
      </c>
      <c r="J159" s="264">
        <v>100</v>
      </c>
      <c r="K159" s="264">
        <v>100</v>
      </c>
      <c r="L159" s="257"/>
      <c r="M159" s="257"/>
      <c r="N159" s="62">
        <f>AVERAGE(B159:M159)</f>
        <v>96.414000000000001</v>
      </c>
      <c r="P159" s="73">
        <v>100</v>
      </c>
      <c r="Q159" s="38"/>
      <c r="R159" s="73">
        <v>100</v>
      </c>
    </row>
    <row r="160" spans="1:18" ht="15" customHeight="1" x14ac:dyDescent="0.25">
      <c r="A160" s="148" t="s">
        <v>116</v>
      </c>
      <c r="B160" s="74">
        <v>13</v>
      </c>
      <c r="C160" s="74">
        <v>13</v>
      </c>
      <c r="D160" s="79">
        <v>11</v>
      </c>
      <c r="E160" s="79">
        <v>10</v>
      </c>
      <c r="F160" s="79">
        <v>13</v>
      </c>
      <c r="G160" s="79">
        <v>36</v>
      </c>
      <c r="H160" s="79">
        <v>8</v>
      </c>
      <c r="I160" s="79">
        <v>3</v>
      </c>
      <c r="J160" s="79">
        <v>3</v>
      </c>
      <c r="K160" s="79">
        <v>14</v>
      </c>
      <c r="L160" s="79"/>
      <c r="M160" s="79"/>
      <c r="N160" s="177">
        <f>SUM(B160:M160)</f>
        <v>124</v>
      </c>
      <c r="O160" s="76"/>
      <c r="P160" s="75">
        <v>141</v>
      </c>
      <c r="Q160" s="76"/>
      <c r="R160" s="75">
        <v>100</v>
      </c>
    </row>
    <row r="161" spans="1:18" ht="15" customHeight="1" x14ac:dyDescent="0.25">
      <c r="A161" s="178"/>
      <c r="B161" s="80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2"/>
      <c r="N161" s="179"/>
      <c r="P161" s="83"/>
      <c r="Q161" s="38"/>
      <c r="R161" s="83"/>
    </row>
    <row r="162" spans="1:18" ht="15" customHeight="1" x14ac:dyDescent="0.25">
      <c r="A162" s="148" t="s">
        <v>15</v>
      </c>
      <c r="B162" s="4">
        <v>100</v>
      </c>
      <c r="C162" s="84">
        <v>100</v>
      </c>
      <c r="D162" s="84">
        <v>100</v>
      </c>
      <c r="E162" s="84">
        <v>100</v>
      </c>
      <c r="F162" s="84">
        <v>100</v>
      </c>
      <c r="G162" s="85">
        <v>100</v>
      </c>
      <c r="H162" s="85">
        <v>100</v>
      </c>
      <c r="I162" s="85">
        <v>100</v>
      </c>
      <c r="J162" s="85">
        <v>100</v>
      </c>
      <c r="K162" s="85">
        <v>100</v>
      </c>
      <c r="L162" s="85"/>
      <c r="M162" s="85"/>
      <c r="N162" s="62">
        <f>AVERAGE(B162:M162)</f>
        <v>100</v>
      </c>
      <c r="P162" s="73">
        <v>100</v>
      </c>
      <c r="Q162" s="38"/>
      <c r="R162" s="73">
        <v>100</v>
      </c>
    </row>
    <row r="163" spans="1:18" ht="15" customHeight="1" x14ac:dyDescent="0.25">
      <c r="A163" s="148" t="s">
        <v>117</v>
      </c>
      <c r="B163" s="74">
        <v>2</v>
      </c>
      <c r="C163" s="79">
        <v>3</v>
      </c>
      <c r="D163" s="79">
        <v>5</v>
      </c>
      <c r="E163" s="79">
        <v>10</v>
      </c>
      <c r="F163" s="79">
        <v>3</v>
      </c>
      <c r="G163" s="79">
        <v>15</v>
      </c>
      <c r="H163" s="79">
        <v>2</v>
      </c>
      <c r="I163" s="79">
        <v>2</v>
      </c>
      <c r="J163" s="79">
        <v>1</v>
      </c>
      <c r="K163" s="79">
        <v>4</v>
      </c>
      <c r="L163" s="79"/>
      <c r="M163" s="79"/>
      <c r="N163" s="177">
        <f>SUM(B163:M163)</f>
        <v>47</v>
      </c>
      <c r="O163" s="76"/>
      <c r="P163" s="75">
        <v>96</v>
      </c>
      <c r="Q163" s="76"/>
      <c r="R163" s="75">
        <v>38</v>
      </c>
    </row>
    <row r="164" spans="1:18" ht="15" customHeight="1" x14ac:dyDescent="0.25">
      <c r="A164" s="178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179"/>
      <c r="P164" s="83"/>
      <c r="Q164" s="38"/>
      <c r="R164" s="83"/>
    </row>
    <row r="165" spans="1:18" ht="15" customHeight="1" x14ac:dyDescent="0.25">
      <c r="A165" s="148" t="s">
        <v>34</v>
      </c>
      <c r="B165" s="86">
        <v>100</v>
      </c>
      <c r="C165" s="281">
        <v>80</v>
      </c>
      <c r="D165" s="4">
        <v>100</v>
      </c>
      <c r="E165" s="4">
        <v>100</v>
      </c>
      <c r="F165" s="85">
        <v>100</v>
      </c>
      <c r="G165" s="283">
        <v>0</v>
      </c>
      <c r="H165" s="4">
        <v>100</v>
      </c>
      <c r="I165" s="4">
        <v>100</v>
      </c>
      <c r="J165" s="4" t="s">
        <v>18</v>
      </c>
      <c r="K165" s="4">
        <v>100</v>
      </c>
      <c r="L165" s="4"/>
      <c r="M165" s="4"/>
      <c r="N165" s="62">
        <f>AVERAGE(B165:M165)</f>
        <v>86.666666666666671</v>
      </c>
      <c r="P165" s="73">
        <v>100</v>
      </c>
      <c r="Q165" s="38"/>
      <c r="R165" s="73">
        <v>100</v>
      </c>
    </row>
    <row r="166" spans="1:18" ht="15" customHeight="1" x14ac:dyDescent="0.25">
      <c r="A166" s="148" t="s">
        <v>118</v>
      </c>
      <c r="B166" s="87">
        <v>2</v>
      </c>
      <c r="C166" s="74">
        <v>5</v>
      </c>
      <c r="D166" s="74">
        <v>1</v>
      </c>
      <c r="E166" s="74">
        <v>1</v>
      </c>
      <c r="F166" s="74">
        <v>4</v>
      </c>
      <c r="G166" s="74">
        <v>1</v>
      </c>
      <c r="H166" s="74">
        <v>2</v>
      </c>
      <c r="I166" s="74">
        <v>1</v>
      </c>
      <c r="J166" s="74">
        <v>0</v>
      </c>
      <c r="K166" s="74">
        <v>6</v>
      </c>
      <c r="L166" s="74"/>
      <c r="M166" s="74"/>
      <c r="N166" s="177">
        <f>SUM(B166:M166)</f>
        <v>23</v>
      </c>
      <c r="P166" s="75">
        <v>54</v>
      </c>
      <c r="Q166" s="38"/>
      <c r="R166" s="75">
        <v>21</v>
      </c>
    </row>
    <row r="167" spans="1:18" ht="15" customHeight="1" x14ac:dyDescent="0.25">
      <c r="A167" s="142"/>
      <c r="B167" s="81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179"/>
      <c r="P167" s="83"/>
      <c r="Q167" s="38"/>
      <c r="R167" s="83"/>
    </row>
    <row r="168" spans="1:18" ht="15.75" customHeight="1" x14ac:dyDescent="0.25">
      <c r="A168" s="148" t="s">
        <v>17</v>
      </c>
      <c r="B168" s="4">
        <v>100</v>
      </c>
      <c r="C168" s="84">
        <v>100</v>
      </c>
      <c r="D168" s="84">
        <v>100</v>
      </c>
      <c r="E168" s="84">
        <v>100</v>
      </c>
      <c r="F168" s="84">
        <v>100</v>
      </c>
      <c r="G168" s="85">
        <v>100</v>
      </c>
      <c r="H168" s="85">
        <v>100</v>
      </c>
      <c r="I168" s="85" t="s">
        <v>18</v>
      </c>
      <c r="J168" s="85">
        <v>100</v>
      </c>
      <c r="K168" s="85">
        <v>100</v>
      </c>
      <c r="L168" s="85"/>
      <c r="M168" s="85"/>
      <c r="N168" s="62">
        <f>AVERAGE(B168:M168)</f>
        <v>100</v>
      </c>
      <c r="P168" s="73">
        <v>100</v>
      </c>
      <c r="Q168" s="38"/>
      <c r="R168" s="73">
        <v>100</v>
      </c>
    </row>
    <row r="169" spans="1:18" ht="15" customHeight="1" x14ac:dyDescent="0.25">
      <c r="A169" s="148" t="s">
        <v>119</v>
      </c>
      <c r="B169" s="74">
        <v>2</v>
      </c>
      <c r="C169" s="79">
        <v>3</v>
      </c>
      <c r="D169" s="79">
        <v>1</v>
      </c>
      <c r="E169" s="79">
        <v>2</v>
      </c>
      <c r="F169" s="79">
        <v>5</v>
      </c>
      <c r="G169" s="79">
        <v>3</v>
      </c>
      <c r="H169" s="79">
        <v>1</v>
      </c>
      <c r="I169" s="79">
        <v>0</v>
      </c>
      <c r="J169" s="79">
        <v>3</v>
      </c>
      <c r="K169" s="79">
        <v>13</v>
      </c>
      <c r="L169" s="79"/>
      <c r="M169" s="79"/>
      <c r="N169" s="177">
        <f>SUM(B169:M169)</f>
        <v>33</v>
      </c>
      <c r="O169" s="76"/>
      <c r="P169" s="75">
        <v>33</v>
      </c>
      <c r="Q169" s="76"/>
      <c r="R169" s="75">
        <v>13</v>
      </c>
    </row>
    <row r="170" spans="1:18" ht="15" customHeight="1" x14ac:dyDescent="0.25">
      <c r="A170" s="178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179"/>
      <c r="P170" s="83"/>
      <c r="Q170" s="38"/>
      <c r="R170" s="83"/>
    </row>
    <row r="171" spans="1:18" ht="15" customHeight="1" x14ac:dyDescent="0.25">
      <c r="A171" s="148" t="s">
        <v>40</v>
      </c>
      <c r="B171" s="282">
        <v>100</v>
      </c>
      <c r="C171" s="89" t="s">
        <v>18</v>
      </c>
      <c r="D171" s="89">
        <v>100</v>
      </c>
      <c r="E171" s="89" t="s">
        <v>18</v>
      </c>
      <c r="F171" s="89">
        <v>100</v>
      </c>
      <c r="G171" s="89">
        <v>100</v>
      </c>
      <c r="H171" s="89">
        <v>100</v>
      </c>
      <c r="I171" s="89">
        <v>100</v>
      </c>
      <c r="J171" s="89">
        <v>100</v>
      </c>
      <c r="K171" s="89">
        <v>100</v>
      </c>
      <c r="L171" s="89"/>
      <c r="M171" s="89"/>
      <c r="N171" s="62">
        <f>AVERAGE(B171:M171)</f>
        <v>100</v>
      </c>
      <c r="P171" s="73">
        <v>100</v>
      </c>
      <c r="Q171" s="38"/>
      <c r="R171" s="73">
        <v>100</v>
      </c>
    </row>
    <row r="172" spans="1:18" ht="15" customHeight="1" x14ac:dyDescent="0.25">
      <c r="A172" s="148" t="s">
        <v>120</v>
      </c>
      <c r="B172" s="90">
        <v>6</v>
      </c>
      <c r="C172" s="90">
        <v>0</v>
      </c>
      <c r="D172" s="90">
        <v>6</v>
      </c>
      <c r="E172" s="90">
        <v>0</v>
      </c>
      <c r="F172" s="90">
        <v>5</v>
      </c>
      <c r="G172" s="90">
        <v>32</v>
      </c>
      <c r="H172" s="90">
        <v>31</v>
      </c>
      <c r="I172" s="90">
        <v>3</v>
      </c>
      <c r="J172" s="90">
        <v>5</v>
      </c>
      <c r="K172" s="90">
        <v>10</v>
      </c>
      <c r="L172" s="90"/>
      <c r="M172" s="90"/>
      <c r="N172" s="177">
        <f>SUM(B172:M172)</f>
        <v>98</v>
      </c>
      <c r="O172" s="76"/>
      <c r="P172" s="75">
        <v>77</v>
      </c>
      <c r="Q172" s="76"/>
      <c r="R172" s="75">
        <v>73</v>
      </c>
    </row>
    <row r="173" spans="1:18" ht="15" customHeight="1" x14ac:dyDescent="0.3">
      <c r="B173" s="291"/>
      <c r="C173" s="291"/>
      <c r="D173" s="291"/>
      <c r="E173" s="109"/>
    </row>
    <row r="174" spans="1:18" ht="15" customHeight="1" x14ac:dyDescent="0.3">
      <c r="A174" s="12" t="s">
        <v>20</v>
      </c>
      <c r="B174" s="292" t="s">
        <v>121</v>
      </c>
      <c r="C174" s="292"/>
      <c r="D174" s="292"/>
      <c r="E174" s="292"/>
      <c r="F174" s="292"/>
      <c r="G174" s="292"/>
      <c r="H174" s="292"/>
      <c r="I174" s="292"/>
      <c r="J174" s="292"/>
      <c r="K174" s="292"/>
      <c r="L174" s="292"/>
      <c r="M174" s="292"/>
      <c r="N174" s="195"/>
      <c r="O174" s="195"/>
    </row>
    <row r="175" spans="1:18" ht="15" customHeight="1" x14ac:dyDescent="0.3">
      <c r="A175" s="12" t="s">
        <v>22</v>
      </c>
      <c r="B175" s="289" t="s">
        <v>122</v>
      </c>
      <c r="C175" s="289"/>
      <c r="D175" s="289"/>
      <c r="E175" s="289"/>
      <c r="F175" s="289"/>
      <c r="G175" s="289"/>
      <c r="H175" s="289"/>
      <c r="I175" s="289"/>
      <c r="J175" s="289"/>
      <c r="K175" s="289"/>
      <c r="L175" s="289"/>
      <c r="M175" s="289"/>
      <c r="N175" s="196"/>
      <c r="O175" s="109"/>
    </row>
    <row r="176" spans="1:18" ht="15" customHeight="1" x14ac:dyDescent="0.3">
      <c r="A176" s="12"/>
      <c r="B176" s="341" t="s">
        <v>123</v>
      </c>
      <c r="C176" s="341"/>
      <c r="D176" s="341"/>
      <c r="E176" s="341"/>
      <c r="F176" s="341"/>
      <c r="G176" s="108"/>
      <c r="H176" s="108"/>
      <c r="I176" s="108"/>
      <c r="J176" s="108"/>
      <c r="K176" s="108"/>
      <c r="L176" s="108"/>
      <c r="M176" s="108"/>
      <c r="N176" s="109"/>
      <c r="O176" s="109"/>
    </row>
    <row r="177" spans="1:18" ht="15.75" customHeight="1" x14ac:dyDescent="0.3">
      <c r="A177" s="117"/>
      <c r="B177" s="180"/>
      <c r="C177" s="180"/>
      <c r="D177" s="180"/>
      <c r="E177" s="180"/>
      <c r="F177" s="180"/>
      <c r="G177" s="180"/>
      <c r="H177" s="180"/>
      <c r="I177" s="180"/>
      <c r="J177" s="180"/>
      <c r="K177" s="180"/>
      <c r="L177" s="180"/>
      <c r="M177" s="180"/>
      <c r="N177" s="180"/>
      <c r="O177" s="114"/>
      <c r="P177" s="35"/>
      <c r="R177" s="35"/>
    </row>
    <row r="178" spans="1:18" s="2" customFormat="1" ht="13.5" customHeight="1" x14ac:dyDescent="0.3">
      <c r="A178" s="132" t="s">
        <v>27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131"/>
      <c r="P178" s="35"/>
      <c r="Q178" s="35"/>
      <c r="R178" s="35"/>
    </row>
    <row r="179" spans="1:18" ht="13.5" customHeight="1" x14ac:dyDescent="0.3">
      <c r="A179" s="149"/>
    </row>
    <row r="180" spans="1:18" s="3" customFormat="1" ht="15.65" customHeight="1" x14ac:dyDescent="0.25">
      <c r="A180" s="145"/>
      <c r="B180" s="262" t="s">
        <v>1</v>
      </c>
      <c r="C180" s="262" t="s">
        <v>2</v>
      </c>
      <c r="D180" s="262" t="s">
        <v>3</v>
      </c>
      <c r="E180" s="262" t="s">
        <v>4</v>
      </c>
      <c r="F180" s="262" t="s">
        <v>5</v>
      </c>
      <c r="G180" s="262" t="s">
        <v>6</v>
      </c>
      <c r="H180" s="262" t="s">
        <v>7</v>
      </c>
      <c r="I180" s="262" t="s">
        <v>8</v>
      </c>
      <c r="J180" s="262" t="s">
        <v>9</v>
      </c>
      <c r="K180" s="262" t="s">
        <v>10</v>
      </c>
      <c r="L180" s="262" t="s">
        <v>11</v>
      </c>
      <c r="M180" s="262" t="s">
        <v>12</v>
      </c>
      <c r="N180" s="150" t="s">
        <v>163</v>
      </c>
      <c r="O180" s="137"/>
      <c r="P180" s="151" t="s">
        <v>161</v>
      </c>
      <c r="Q180" s="152"/>
      <c r="R180" s="151" t="s">
        <v>150</v>
      </c>
    </row>
    <row r="181" spans="1:18" ht="13" x14ac:dyDescent="0.25">
      <c r="A181" s="148" t="s">
        <v>13</v>
      </c>
      <c r="B181" s="17">
        <v>80.73</v>
      </c>
      <c r="C181" s="257">
        <v>94.21</v>
      </c>
      <c r="D181" s="257">
        <v>95.21</v>
      </c>
      <c r="E181" s="257">
        <v>92.87</v>
      </c>
      <c r="F181" s="257">
        <v>92.7</v>
      </c>
      <c r="G181" s="17">
        <v>76.849999999999994</v>
      </c>
      <c r="H181" s="17">
        <v>79.86</v>
      </c>
      <c r="I181" s="17">
        <v>88.31</v>
      </c>
      <c r="J181" s="17">
        <v>87.18</v>
      </c>
      <c r="K181" s="17">
        <v>70.260000000000005</v>
      </c>
      <c r="L181" s="17">
        <v>73.709999999999994</v>
      </c>
      <c r="M181" s="17">
        <v>86.15</v>
      </c>
      <c r="N181" s="62">
        <f>AVERAGE(B181:M181)</f>
        <v>84.836666666666673</v>
      </c>
      <c r="P181" s="62">
        <v>81.47</v>
      </c>
      <c r="Q181" s="15"/>
      <c r="R181" s="62">
        <v>91.61</v>
      </c>
    </row>
    <row r="182" spans="1:18" ht="13" x14ac:dyDescent="0.25">
      <c r="A182" s="148" t="s">
        <v>14</v>
      </c>
      <c r="B182" s="257">
        <v>95.68</v>
      </c>
      <c r="C182" s="257">
        <v>96.21</v>
      </c>
      <c r="D182" s="257">
        <v>98.06</v>
      </c>
      <c r="E182" s="257">
        <v>97.16</v>
      </c>
      <c r="F182" s="257">
        <v>97.61</v>
      </c>
      <c r="G182" s="257">
        <v>95.67</v>
      </c>
      <c r="H182" s="257">
        <v>98.03</v>
      </c>
      <c r="I182" s="257">
        <v>98.88</v>
      </c>
      <c r="J182" s="257">
        <v>98.08</v>
      </c>
      <c r="K182" s="257">
        <v>97.04</v>
      </c>
      <c r="L182" s="257">
        <v>98.1</v>
      </c>
      <c r="M182" s="257" t="s">
        <v>180</v>
      </c>
      <c r="N182" s="62">
        <f t="shared" ref="N182:N186" si="6">AVERAGE(B182:M182)</f>
        <v>97.32</v>
      </c>
      <c r="P182" s="62">
        <v>95.33</v>
      </c>
      <c r="Q182" s="10"/>
      <c r="R182" s="62">
        <v>96.35</v>
      </c>
    </row>
    <row r="183" spans="1:18" ht="13" x14ac:dyDescent="0.25">
      <c r="A183" s="148" t="s">
        <v>15</v>
      </c>
      <c r="B183" s="257">
        <v>94.77</v>
      </c>
      <c r="C183" s="257">
        <v>94.61</v>
      </c>
      <c r="D183" s="257">
        <v>96.03</v>
      </c>
      <c r="E183" s="257">
        <v>95.28</v>
      </c>
      <c r="F183" s="257">
        <v>95.4</v>
      </c>
      <c r="G183" s="257">
        <v>92.71</v>
      </c>
      <c r="H183" s="257">
        <v>95.43</v>
      </c>
      <c r="I183" s="257">
        <v>95.07</v>
      </c>
      <c r="J183" s="257">
        <v>96.21</v>
      </c>
      <c r="K183" s="257">
        <v>94.31</v>
      </c>
      <c r="L183" s="7">
        <v>95</v>
      </c>
      <c r="M183" s="7" t="s">
        <v>181</v>
      </c>
      <c r="N183" s="62">
        <f t="shared" si="6"/>
        <v>94.983636363636364</v>
      </c>
      <c r="P183" s="62">
        <v>92.83</v>
      </c>
      <c r="Q183" s="16"/>
      <c r="R183" s="62">
        <v>94.83</v>
      </c>
    </row>
    <row r="184" spans="1:18" ht="13" x14ac:dyDescent="0.25">
      <c r="A184" s="148" t="s">
        <v>16</v>
      </c>
      <c r="B184" s="257">
        <v>95.22</v>
      </c>
      <c r="C184" s="257">
        <v>96.82</v>
      </c>
      <c r="D184" s="257">
        <v>98.48</v>
      </c>
      <c r="E184" s="257">
        <v>96.74</v>
      </c>
      <c r="F184" s="257">
        <v>96.72</v>
      </c>
      <c r="G184" s="257">
        <v>94.71</v>
      </c>
      <c r="H184" s="257">
        <v>97.18</v>
      </c>
      <c r="I184" s="257">
        <v>97.03</v>
      </c>
      <c r="J184" s="257">
        <v>98.42</v>
      </c>
      <c r="K184" s="257">
        <v>95.54</v>
      </c>
      <c r="L184" s="257">
        <v>97.38</v>
      </c>
      <c r="M184" s="257">
        <v>95.82</v>
      </c>
      <c r="N184" s="62">
        <f t="shared" si="6"/>
        <v>96.671666666666667</v>
      </c>
      <c r="P184" s="62">
        <v>95.31</v>
      </c>
      <c r="Q184" s="10"/>
      <c r="R184" s="62">
        <v>96.55</v>
      </c>
    </row>
    <row r="185" spans="1:18" ht="13" x14ac:dyDescent="0.25">
      <c r="A185" s="148" t="s">
        <v>17</v>
      </c>
      <c r="B185" s="257">
        <v>98.54</v>
      </c>
      <c r="C185" s="257">
        <v>96.81</v>
      </c>
      <c r="D185" s="257">
        <v>97.08</v>
      </c>
      <c r="E185" s="257">
        <v>96.22</v>
      </c>
      <c r="F185" s="257">
        <v>97.77</v>
      </c>
      <c r="G185" s="257">
        <v>96.77</v>
      </c>
      <c r="H185" s="257">
        <v>97.54</v>
      </c>
      <c r="I185" s="257">
        <v>98.14</v>
      </c>
      <c r="J185" s="257">
        <v>98.33</v>
      </c>
      <c r="K185" s="257">
        <v>95.51</v>
      </c>
      <c r="L185" s="257">
        <v>95.57</v>
      </c>
      <c r="M185" s="257">
        <v>93.86</v>
      </c>
      <c r="N185" s="62">
        <f t="shared" si="6"/>
        <v>96.844999999999985</v>
      </c>
      <c r="P185" s="62">
        <v>97.87</v>
      </c>
      <c r="Q185" s="10"/>
      <c r="R185" s="62">
        <v>98.33</v>
      </c>
    </row>
    <row r="186" spans="1:18" ht="13" x14ac:dyDescent="0.25">
      <c r="A186" s="148" t="s">
        <v>19</v>
      </c>
      <c r="B186" s="17">
        <v>78.11</v>
      </c>
      <c r="C186" s="257">
        <v>97.37</v>
      </c>
      <c r="D186" s="257">
        <v>95.25</v>
      </c>
      <c r="E186" s="264">
        <v>97.76</v>
      </c>
      <c r="F186" s="264">
        <v>95.81</v>
      </c>
      <c r="G186" s="17">
        <v>87.11</v>
      </c>
      <c r="H186" s="14">
        <v>90.74</v>
      </c>
      <c r="I186" s="17">
        <v>82.9</v>
      </c>
      <c r="J186" s="17">
        <v>85.7</v>
      </c>
      <c r="K186" s="14">
        <v>90.94</v>
      </c>
      <c r="L186" s="257">
        <v>96.75</v>
      </c>
      <c r="M186" s="257" t="s">
        <v>182</v>
      </c>
      <c r="N186" s="62">
        <f t="shared" si="6"/>
        <v>90.767272727272726</v>
      </c>
      <c r="P186" s="62">
        <v>72.489999999999995</v>
      </c>
      <c r="Q186" s="10"/>
      <c r="R186" s="62">
        <v>87.99</v>
      </c>
    </row>
    <row r="187" spans="1:18" ht="12.75" customHeight="1" x14ac:dyDescent="0.3">
      <c r="B187" s="291"/>
      <c r="C187" s="291"/>
      <c r="D187" s="291"/>
      <c r="E187" s="109"/>
    </row>
    <row r="188" spans="1:18" ht="14.25" customHeight="1" x14ac:dyDescent="0.3">
      <c r="A188" s="12" t="s">
        <v>20</v>
      </c>
      <c r="B188" s="292" t="s">
        <v>28</v>
      </c>
      <c r="C188" s="292"/>
      <c r="D188" s="292"/>
      <c r="E188" s="292"/>
      <c r="F188" s="292"/>
      <c r="G188" s="292"/>
      <c r="H188" s="292"/>
      <c r="I188" s="292"/>
      <c r="J188" s="292"/>
      <c r="K188" s="292"/>
      <c r="L188" s="292"/>
      <c r="M188" s="292"/>
      <c r="N188" s="293"/>
      <c r="O188" s="293"/>
      <c r="P188" s="5"/>
    </row>
    <row r="189" spans="1:18" ht="16.5" customHeight="1" x14ac:dyDescent="0.3">
      <c r="A189" s="12" t="s">
        <v>22</v>
      </c>
      <c r="B189" s="296" t="s">
        <v>29</v>
      </c>
      <c r="C189" s="296"/>
      <c r="D189" s="296"/>
      <c r="E189" s="296"/>
      <c r="F189" s="296"/>
      <c r="G189" s="296"/>
      <c r="H189" s="296"/>
      <c r="I189" s="296"/>
      <c r="J189" s="296"/>
      <c r="K189" s="296"/>
      <c r="L189" s="296"/>
      <c r="M189" s="296"/>
      <c r="N189" s="287"/>
      <c r="O189" s="287"/>
      <c r="P189" s="190"/>
    </row>
    <row r="190" spans="1:18" ht="10.5" customHeight="1" x14ac:dyDescent="0.3">
      <c r="A190" s="194"/>
      <c r="B190" s="225"/>
      <c r="C190" s="225"/>
      <c r="D190" s="225"/>
      <c r="E190" s="225"/>
      <c r="F190" s="225"/>
      <c r="G190" s="225"/>
      <c r="H190" s="225"/>
      <c r="I190" s="225"/>
      <c r="J190" s="225"/>
      <c r="K190" s="225"/>
      <c r="L190" s="225"/>
      <c r="M190" s="225"/>
      <c r="N190" s="226"/>
      <c r="O190" s="226"/>
      <c r="P190" s="190"/>
    </row>
    <row r="191" spans="1:18" s="2" customFormat="1" ht="15" customHeight="1" x14ac:dyDescent="0.3">
      <c r="A191" s="132" t="s">
        <v>124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131"/>
      <c r="P191" s="35"/>
      <c r="Q191" s="35"/>
      <c r="R191" s="35"/>
    </row>
    <row r="192" spans="1:18" ht="15" customHeight="1" x14ac:dyDescent="0.3">
      <c r="A192" s="149"/>
    </row>
    <row r="193" spans="1:18" ht="15" customHeight="1" x14ac:dyDescent="0.25">
      <c r="A193" s="153"/>
      <c r="B193" s="393" t="s">
        <v>39</v>
      </c>
      <c r="C193" s="393"/>
      <c r="D193" s="315"/>
      <c r="E193" s="315"/>
      <c r="F193" s="315"/>
      <c r="G193" s="315"/>
      <c r="H193" s="315"/>
      <c r="I193" s="315"/>
      <c r="J193" s="315"/>
      <c r="K193" s="315"/>
      <c r="L193" s="315"/>
      <c r="M193" s="315"/>
      <c r="N193" s="181">
        <v>2025</v>
      </c>
      <c r="O193" s="110"/>
      <c r="P193" s="147">
        <v>2024</v>
      </c>
      <c r="Q193" s="139"/>
      <c r="R193" s="147">
        <v>2023</v>
      </c>
    </row>
    <row r="194" spans="1:18" ht="15" customHeight="1" x14ac:dyDescent="0.25">
      <c r="A194" s="148" t="s">
        <v>13</v>
      </c>
      <c r="B194" s="406">
        <v>5.94</v>
      </c>
      <c r="C194" s="406"/>
      <c r="D194" s="407"/>
      <c r="E194" s="407"/>
      <c r="F194" s="407"/>
      <c r="G194" s="407"/>
      <c r="H194" s="407"/>
      <c r="I194" s="407"/>
      <c r="J194" s="407"/>
      <c r="K194" s="407"/>
      <c r="L194" s="407"/>
      <c r="M194" s="408"/>
      <c r="N194" s="415">
        <f>B194</f>
        <v>5.94</v>
      </c>
      <c r="P194" s="92">
        <v>8.3800000000000008</v>
      </c>
      <c r="Q194" s="10"/>
      <c r="R194" s="60">
        <v>8.51</v>
      </c>
    </row>
    <row r="195" spans="1:18" ht="15" customHeight="1" x14ac:dyDescent="0.25">
      <c r="A195" s="148" t="s">
        <v>14</v>
      </c>
      <c r="B195" s="335">
        <v>7.82</v>
      </c>
      <c r="C195" s="335"/>
      <c r="D195" s="336"/>
      <c r="E195" s="336"/>
      <c r="F195" s="336"/>
      <c r="G195" s="336"/>
      <c r="H195" s="336"/>
      <c r="I195" s="336"/>
      <c r="J195" s="336"/>
      <c r="K195" s="336"/>
      <c r="L195" s="336"/>
      <c r="M195" s="337"/>
      <c r="N195" s="92">
        <f t="shared" ref="N195:N200" si="7">B195</f>
        <v>7.82</v>
      </c>
      <c r="P195" s="92">
        <v>8.48</v>
      </c>
      <c r="Q195" s="10"/>
      <c r="R195" s="60">
        <v>8.52</v>
      </c>
    </row>
    <row r="196" spans="1:18" ht="15" customHeight="1" x14ac:dyDescent="0.25">
      <c r="A196" s="148" t="s">
        <v>15</v>
      </c>
      <c r="B196" s="338">
        <v>8.5299999999999994</v>
      </c>
      <c r="C196" s="339"/>
      <c r="D196" s="339"/>
      <c r="E196" s="339"/>
      <c r="F196" s="339"/>
      <c r="G196" s="339"/>
      <c r="H196" s="339"/>
      <c r="I196" s="339"/>
      <c r="J196" s="339"/>
      <c r="K196" s="339"/>
      <c r="L196" s="339"/>
      <c r="M196" s="340"/>
      <c r="N196" s="92">
        <f t="shared" si="7"/>
        <v>8.5299999999999994</v>
      </c>
      <c r="P196" s="92">
        <v>8.8699999999999992</v>
      </c>
      <c r="Q196" s="10"/>
      <c r="R196" s="60">
        <v>8.9</v>
      </c>
    </row>
    <row r="197" spans="1:18" ht="15" customHeight="1" x14ac:dyDescent="0.25">
      <c r="A197" s="148" t="s">
        <v>34</v>
      </c>
      <c r="B197" s="406">
        <v>6.85</v>
      </c>
      <c r="C197" s="406"/>
      <c r="D197" s="407"/>
      <c r="E197" s="407"/>
      <c r="F197" s="407"/>
      <c r="G197" s="407"/>
      <c r="H197" s="407"/>
      <c r="I197" s="407"/>
      <c r="J197" s="407"/>
      <c r="K197" s="407"/>
      <c r="L197" s="407"/>
      <c r="M197" s="408"/>
      <c r="N197" s="415">
        <f t="shared" si="7"/>
        <v>6.85</v>
      </c>
      <c r="P197" s="92">
        <v>8.6300000000000008</v>
      </c>
      <c r="Q197" s="10"/>
      <c r="R197" s="60">
        <v>9.1300000000000008</v>
      </c>
    </row>
    <row r="198" spans="1:18" ht="15" customHeight="1" x14ac:dyDescent="0.25">
      <c r="A198" s="148" t="s">
        <v>17</v>
      </c>
      <c r="B198" s="409">
        <v>6.52</v>
      </c>
      <c r="C198" s="410"/>
      <c r="D198" s="410"/>
      <c r="E198" s="410"/>
      <c r="F198" s="410"/>
      <c r="G198" s="410"/>
      <c r="H198" s="410"/>
      <c r="I198" s="410"/>
      <c r="J198" s="410"/>
      <c r="K198" s="410"/>
      <c r="L198" s="410"/>
      <c r="M198" s="411"/>
      <c r="N198" s="415">
        <f t="shared" si="7"/>
        <v>6.52</v>
      </c>
      <c r="P198" s="92">
        <v>9.08</v>
      </c>
      <c r="Q198" s="10"/>
      <c r="R198" s="60">
        <v>9.41</v>
      </c>
    </row>
    <row r="199" spans="1:18" ht="15" customHeight="1" x14ac:dyDescent="0.3">
      <c r="A199" s="148" t="s">
        <v>40</v>
      </c>
      <c r="B199" s="412">
        <v>6.06</v>
      </c>
      <c r="C199" s="413"/>
      <c r="D199" s="413"/>
      <c r="E199" s="413"/>
      <c r="F199" s="413"/>
      <c r="G199" s="413"/>
      <c r="H199" s="413"/>
      <c r="I199" s="413"/>
      <c r="J199" s="413"/>
      <c r="K199" s="413"/>
      <c r="L199" s="413"/>
      <c r="M199" s="414"/>
      <c r="N199" s="415">
        <f t="shared" si="7"/>
        <v>6.06</v>
      </c>
      <c r="O199" s="93"/>
      <c r="P199" s="92">
        <v>8.34</v>
      </c>
      <c r="Q199" s="10"/>
      <c r="R199" s="60">
        <v>8.32</v>
      </c>
    </row>
    <row r="200" spans="1:18" ht="15" customHeight="1" x14ac:dyDescent="0.3">
      <c r="A200" s="148" t="s">
        <v>37</v>
      </c>
      <c r="B200" s="403">
        <v>7.29</v>
      </c>
      <c r="C200" s="404"/>
      <c r="D200" s="404"/>
      <c r="E200" s="404"/>
      <c r="F200" s="404"/>
      <c r="G200" s="404"/>
      <c r="H200" s="404"/>
      <c r="I200" s="404"/>
      <c r="J200" s="404"/>
      <c r="K200" s="404"/>
      <c r="L200" s="404"/>
      <c r="M200" s="405"/>
      <c r="N200" s="416">
        <f t="shared" si="7"/>
        <v>7.29</v>
      </c>
      <c r="O200" s="93"/>
      <c r="P200" s="92">
        <v>8.5399999999999991</v>
      </c>
      <c r="Q200" s="10"/>
      <c r="R200" s="60">
        <v>8.6999999999999993</v>
      </c>
    </row>
    <row r="201" spans="1:18" ht="15" customHeight="1" x14ac:dyDescent="0.25">
      <c r="A201" s="125" t="s">
        <v>20</v>
      </c>
      <c r="B201" s="332" t="s">
        <v>125</v>
      </c>
      <c r="C201" s="332"/>
      <c r="D201" s="332"/>
      <c r="E201" s="332"/>
      <c r="F201" s="332"/>
      <c r="G201" s="332"/>
      <c r="H201" s="332"/>
      <c r="I201" s="332"/>
      <c r="J201" s="332"/>
      <c r="K201" s="332"/>
      <c r="L201" s="332"/>
      <c r="M201" s="332"/>
      <c r="N201" s="198">
        <v>7.7</v>
      </c>
      <c r="O201" s="198"/>
    </row>
    <row r="202" spans="1:18" ht="17.25" customHeight="1" x14ac:dyDescent="0.25">
      <c r="A202" s="125" t="s">
        <v>22</v>
      </c>
      <c r="B202" s="289" t="s">
        <v>126</v>
      </c>
      <c r="C202" s="289"/>
      <c r="D202" s="289"/>
      <c r="E202" s="289"/>
      <c r="F202" s="289"/>
      <c r="G202" s="289"/>
      <c r="H202" s="289"/>
      <c r="I202" s="289"/>
      <c r="J202" s="289"/>
      <c r="K202" s="289"/>
      <c r="L202" s="289"/>
      <c r="M202" s="289"/>
      <c r="N202" s="199">
        <v>7.2</v>
      </c>
      <c r="O202" s="199"/>
    </row>
    <row r="203" spans="1:18" ht="15" customHeight="1" x14ac:dyDescent="0.25">
      <c r="A203" s="125"/>
      <c r="B203" s="108"/>
      <c r="C203" s="108"/>
      <c r="D203" s="158"/>
      <c r="E203" s="158"/>
      <c r="F203" s="158"/>
      <c r="G203" s="158"/>
      <c r="H203" s="158"/>
      <c r="I203" s="158"/>
      <c r="J203" s="158"/>
      <c r="K203" s="158"/>
      <c r="L203" s="158"/>
      <c r="M203" s="158"/>
      <c r="N203" s="158"/>
      <c r="O203" s="158"/>
    </row>
    <row r="204" spans="1:18" s="2" customFormat="1" ht="19.899999999999999" customHeight="1" x14ac:dyDescent="0.3">
      <c r="A204" s="132" t="s">
        <v>127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131"/>
      <c r="P204" s="35"/>
      <c r="Q204" s="35"/>
      <c r="R204" s="35"/>
    </row>
    <row r="205" spans="1:18" s="3" customFormat="1" ht="24" customHeight="1" x14ac:dyDescent="0.25">
      <c r="A205" s="145"/>
      <c r="B205" s="127" t="s">
        <v>1</v>
      </c>
      <c r="C205" s="127" t="s">
        <v>2</v>
      </c>
      <c r="D205" s="127" t="s">
        <v>3</v>
      </c>
      <c r="E205" s="127" t="s">
        <v>4</v>
      </c>
      <c r="F205" s="127" t="s">
        <v>5</v>
      </c>
      <c r="G205" s="127" t="s">
        <v>6</v>
      </c>
      <c r="H205" s="127" t="s">
        <v>7</v>
      </c>
      <c r="I205" s="127" t="s">
        <v>8</v>
      </c>
      <c r="J205" s="127" t="s">
        <v>9</v>
      </c>
      <c r="K205" s="127" t="s">
        <v>10</v>
      </c>
      <c r="L205" s="127" t="s">
        <v>11</v>
      </c>
      <c r="M205" s="127" t="s">
        <v>12</v>
      </c>
      <c r="N205" s="182" t="s">
        <v>164</v>
      </c>
      <c r="O205" s="137"/>
      <c r="P205" s="147" t="s">
        <v>162</v>
      </c>
      <c r="Q205" s="139"/>
      <c r="R205" s="147" t="s">
        <v>151</v>
      </c>
    </row>
    <row r="206" spans="1:18" ht="15" customHeight="1" x14ac:dyDescent="0.25">
      <c r="A206" s="148" t="s">
        <v>13</v>
      </c>
      <c r="B206" s="278">
        <v>100</v>
      </c>
      <c r="C206" s="14">
        <v>93.54</v>
      </c>
      <c r="D206" s="257">
        <v>97.48</v>
      </c>
      <c r="E206" s="257">
        <v>98.1</v>
      </c>
      <c r="F206" s="14">
        <v>91.53</v>
      </c>
      <c r="G206" s="257">
        <v>100</v>
      </c>
      <c r="H206" s="17">
        <v>56.96</v>
      </c>
      <c r="I206" s="17">
        <v>31.17</v>
      </c>
      <c r="J206" s="257">
        <v>96.37</v>
      </c>
      <c r="K206" s="14">
        <v>92.9</v>
      </c>
      <c r="L206" s="257">
        <v>100</v>
      </c>
      <c r="M206" s="258">
        <v>100</v>
      </c>
      <c r="N206" s="62">
        <f>AVERAGE(B206:M206)</f>
        <v>88.170833333333334</v>
      </c>
      <c r="O206" s="167"/>
      <c r="P206" s="268">
        <v>99.250833333333318</v>
      </c>
      <c r="Q206" s="94"/>
      <c r="R206" s="268">
        <v>98.72</v>
      </c>
    </row>
    <row r="207" spans="1:18" ht="15" customHeight="1" x14ac:dyDescent="0.3">
      <c r="A207" s="148" t="s">
        <v>128</v>
      </c>
      <c r="B207" s="257">
        <v>18.03</v>
      </c>
      <c r="C207" s="257">
        <v>61.95</v>
      </c>
      <c r="D207" s="257">
        <v>39.65</v>
      </c>
      <c r="E207" s="257">
        <v>52.62</v>
      </c>
      <c r="F207" s="257">
        <v>47.25</v>
      </c>
      <c r="G207" s="257">
        <v>33</v>
      </c>
      <c r="H207" s="257">
        <v>39.5</v>
      </c>
      <c r="I207" s="257">
        <v>33.42</v>
      </c>
      <c r="J207" s="257">
        <v>27.58</v>
      </c>
      <c r="K207" s="257">
        <v>28.16</v>
      </c>
      <c r="L207" s="257">
        <v>26.75</v>
      </c>
      <c r="M207" s="257">
        <v>33.25</v>
      </c>
      <c r="N207" s="209">
        <f>SUM(B207:M207)</f>
        <v>441.16</v>
      </c>
      <c r="O207" s="141"/>
      <c r="P207" s="269">
        <v>249.8</v>
      </c>
      <c r="Q207" s="21"/>
      <c r="R207" s="269">
        <v>218.67</v>
      </c>
    </row>
    <row r="208" spans="1:18" ht="9" customHeight="1" x14ac:dyDescent="0.3">
      <c r="A208" s="142"/>
      <c r="B208" s="214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95"/>
      <c r="O208" s="167"/>
      <c r="P208" s="270"/>
      <c r="Q208" s="38"/>
      <c r="R208" s="270"/>
    </row>
    <row r="209" spans="1:18" ht="15" customHeight="1" x14ac:dyDescent="0.25">
      <c r="A209" s="148" t="s">
        <v>14</v>
      </c>
      <c r="B209" s="257">
        <v>100</v>
      </c>
      <c r="C209" s="14">
        <v>93.08</v>
      </c>
      <c r="D209" s="278">
        <v>100</v>
      </c>
      <c r="E209" s="257">
        <v>100</v>
      </c>
      <c r="F209" s="257">
        <v>100</v>
      </c>
      <c r="G209" s="278">
        <v>100</v>
      </c>
      <c r="H209" s="17">
        <v>39.35</v>
      </c>
      <c r="I209" s="17">
        <v>46.67</v>
      </c>
      <c r="J209" s="257">
        <v>100</v>
      </c>
      <c r="K209" s="14">
        <v>93.75</v>
      </c>
      <c r="L209" s="257">
        <v>100</v>
      </c>
      <c r="M209" s="257">
        <v>100</v>
      </c>
      <c r="N209" s="62">
        <f>AVERAGE(B209:M209)</f>
        <v>89.404166666666654</v>
      </c>
      <c r="O209" s="167"/>
      <c r="P209" s="268">
        <v>99.428333333333342</v>
      </c>
      <c r="Q209" s="94"/>
      <c r="R209" s="268">
        <v>98.69</v>
      </c>
    </row>
    <row r="210" spans="1:18" ht="15" customHeight="1" x14ac:dyDescent="0.3">
      <c r="A210" s="148" t="s">
        <v>129</v>
      </c>
      <c r="B210" s="257">
        <v>7.03</v>
      </c>
      <c r="C210" s="257">
        <v>14.45</v>
      </c>
      <c r="D210" s="257">
        <v>9.4</v>
      </c>
      <c r="E210" s="257">
        <v>19.12</v>
      </c>
      <c r="F210" s="257">
        <v>18.25</v>
      </c>
      <c r="G210" s="257">
        <v>17.5</v>
      </c>
      <c r="H210" s="257">
        <v>14.84</v>
      </c>
      <c r="I210" s="257">
        <v>18.75</v>
      </c>
      <c r="J210" s="257">
        <v>18</v>
      </c>
      <c r="K210" s="257">
        <v>16</v>
      </c>
      <c r="L210" s="257">
        <v>13.25</v>
      </c>
      <c r="M210" s="257">
        <v>7.25</v>
      </c>
      <c r="N210" s="209">
        <f>SUM(B210:M210)</f>
        <v>173.84</v>
      </c>
      <c r="O210" s="141"/>
      <c r="P210" s="269">
        <v>206.52</v>
      </c>
      <c r="Q210" s="21"/>
      <c r="R210" s="269">
        <v>185.01</v>
      </c>
    </row>
    <row r="211" spans="1:18" ht="9" customHeight="1" x14ac:dyDescent="0.3">
      <c r="A211" s="142"/>
      <c r="B211" s="215"/>
      <c r="C211" s="215"/>
      <c r="D211" s="215"/>
      <c r="E211" s="215"/>
      <c r="F211" s="215"/>
      <c r="G211" s="215"/>
      <c r="H211" s="215"/>
      <c r="I211" s="215"/>
      <c r="J211" s="215"/>
      <c r="K211" s="215"/>
      <c r="L211" s="215"/>
      <c r="M211" s="215"/>
      <c r="N211" s="95"/>
      <c r="O211" s="167"/>
      <c r="P211" s="270"/>
      <c r="Q211" s="38"/>
      <c r="R211" s="270"/>
    </row>
    <row r="212" spans="1:18" ht="15" customHeight="1" x14ac:dyDescent="0.25">
      <c r="A212" s="148" t="s">
        <v>15</v>
      </c>
      <c r="B212" s="257">
        <v>100</v>
      </c>
      <c r="C212" s="14">
        <v>93.73</v>
      </c>
      <c r="D212" s="257">
        <v>100</v>
      </c>
      <c r="E212" s="257">
        <v>100</v>
      </c>
      <c r="F212" s="257">
        <v>100</v>
      </c>
      <c r="G212" s="257">
        <v>100</v>
      </c>
      <c r="H212" s="17">
        <v>59.45</v>
      </c>
      <c r="I212" s="17">
        <v>40.22</v>
      </c>
      <c r="J212" s="257">
        <v>100</v>
      </c>
      <c r="K212" s="14">
        <v>94</v>
      </c>
      <c r="L212" s="257">
        <v>100</v>
      </c>
      <c r="M212" s="258">
        <v>100</v>
      </c>
      <c r="N212" s="62">
        <f>AVERAGE(B212:M212)</f>
        <v>90.616666666666674</v>
      </c>
      <c r="O212" s="167"/>
      <c r="P212" s="268">
        <v>100</v>
      </c>
      <c r="Q212" s="94"/>
      <c r="R212" s="268">
        <v>98.42</v>
      </c>
    </row>
    <row r="213" spans="1:18" ht="15" customHeight="1" x14ac:dyDescent="0.3">
      <c r="A213" s="148" t="s">
        <v>128</v>
      </c>
      <c r="B213" s="7">
        <v>7.03</v>
      </c>
      <c r="C213" s="7">
        <v>15.95</v>
      </c>
      <c r="D213" s="7">
        <v>6.15</v>
      </c>
      <c r="E213" s="7">
        <v>4.0999999999999996</v>
      </c>
      <c r="F213" s="7">
        <v>10.25</v>
      </c>
      <c r="G213" s="7">
        <v>16</v>
      </c>
      <c r="H213" s="7">
        <v>12.33</v>
      </c>
      <c r="I213" s="7">
        <v>23.42</v>
      </c>
      <c r="J213" s="7">
        <v>13.58</v>
      </c>
      <c r="K213" s="257">
        <v>16.66</v>
      </c>
      <c r="L213" s="257">
        <v>12.75</v>
      </c>
      <c r="M213" s="257">
        <v>8.25</v>
      </c>
      <c r="N213" s="209">
        <f>SUM(B213:M213)</f>
        <v>146.47</v>
      </c>
      <c r="O213" s="141"/>
      <c r="P213" s="269">
        <v>162.04</v>
      </c>
      <c r="Q213" s="21"/>
      <c r="R213" s="269">
        <v>140.18</v>
      </c>
    </row>
    <row r="214" spans="1:18" ht="9" customHeight="1" x14ac:dyDescent="0.3">
      <c r="A214" s="142"/>
      <c r="B214" s="216"/>
      <c r="C214" s="217"/>
      <c r="D214" s="217"/>
      <c r="E214" s="217"/>
      <c r="F214" s="217"/>
      <c r="G214" s="217"/>
      <c r="H214" s="217"/>
      <c r="I214" s="217"/>
      <c r="J214" s="217"/>
      <c r="K214" s="217"/>
      <c r="L214" s="217"/>
      <c r="M214" s="218"/>
      <c r="N214" s="96"/>
      <c r="O214" s="167"/>
      <c r="P214" s="271"/>
      <c r="Q214" s="38"/>
      <c r="R214" s="271"/>
    </row>
    <row r="215" spans="1:18" ht="15" customHeight="1" x14ac:dyDescent="0.25">
      <c r="A215" s="148" t="s">
        <v>34</v>
      </c>
      <c r="B215" s="257">
        <v>100</v>
      </c>
      <c r="C215" s="257">
        <v>100</v>
      </c>
      <c r="D215" s="257">
        <v>100</v>
      </c>
      <c r="E215" s="278">
        <v>100</v>
      </c>
      <c r="F215" s="278">
        <v>100</v>
      </c>
      <c r="G215" s="278">
        <v>100</v>
      </c>
      <c r="H215" s="17">
        <v>52.47</v>
      </c>
      <c r="I215" s="17">
        <v>64.08</v>
      </c>
      <c r="J215" s="257">
        <v>100</v>
      </c>
      <c r="K215" s="257">
        <v>100</v>
      </c>
      <c r="L215" s="257">
        <v>100</v>
      </c>
      <c r="M215" s="258">
        <v>100</v>
      </c>
      <c r="N215" s="62">
        <f>AVERAGE(B215:M215)</f>
        <v>93.045833333333348</v>
      </c>
      <c r="O215" s="167"/>
      <c r="P215" s="268">
        <v>100</v>
      </c>
      <c r="Q215" s="43"/>
      <c r="R215" s="268">
        <v>99.48</v>
      </c>
    </row>
    <row r="216" spans="1:18" ht="15" customHeight="1" x14ac:dyDescent="0.3">
      <c r="A216" s="148" t="s">
        <v>128</v>
      </c>
      <c r="B216" s="257">
        <v>5.53</v>
      </c>
      <c r="C216" s="257">
        <v>7.12</v>
      </c>
      <c r="D216" s="257">
        <v>15.65</v>
      </c>
      <c r="E216" s="257">
        <v>8.6199999999999992</v>
      </c>
      <c r="F216" s="257">
        <v>7.25</v>
      </c>
      <c r="G216" s="257">
        <v>11</v>
      </c>
      <c r="H216" s="257">
        <v>16.829999999999998</v>
      </c>
      <c r="I216" s="257">
        <v>13.92</v>
      </c>
      <c r="J216" s="257">
        <v>3.58</v>
      </c>
      <c r="K216" s="257">
        <v>4.68</v>
      </c>
      <c r="L216" s="257">
        <v>3.25</v>
      </c>
      <c r="M216" s="257">
        <v>2.25</v>
      </c>
      <c r="N216" s="209">
        <f>SUM(B216:M216)</f>
        <v>99.68</v>
      </c>
      <c r="O216" s="141"/>
      <c r="P216" s="269">
        <v>88.69</v>
      </c>
      <c r="Q216" s="21"/>
      <c r="R216" s="269">
        <v>78.180000000000007</v>
      </c>
    </row>
    <row r="217" spans="1:18" ht="9" customHeight="1" x14ac:dyDescent="0.3">
      <c r="A217" s="142"/>
      <c r="B217" s="61"/>
      <c r="C217" s="61"/>
      <c r="D217" s="61"/>
      <c r="E217" s="214"/>
      <c r="F217" s="214"/>
      <c r="G217" s="214"/>
      <c r="H217" s="61"/>
      <c r="I217" s="61"/>
      <c r="J217" s="61"/>
      <c r="K217" s="61"/>
      <c r="L217" s="61"/>
      <c r="M217" s="61"/>
      <c r="N217" s="95"/>
      <c r="O217" s="167"/>
      <c r="P217" s="270"/>
      <c r="Q217" s="38"/>
      <c r="R217" s="270"/>
    </row>
    <row r="218" spans="1:18" ht="16.5" customHeight="1" x14ac:dyDescent="0.25">
      <c r="A218" s="183" t="s">
        <v>130</v>
      </c>
      <c r="B218" s="4">
        <v>100</v>
      </c>
      <c r="C218" s="4">
        <v>100</v>
      </c>
      <c r="D218" s="4">
        <v>100</v>
      </c>
      <c r="E218" s="4">
        <v>100</v>
      </c>
      <c r="F218" s="4">
        <v>100</v>
      </c>
      <c r="G218" s="4">
        <v>100</v>
      </c>
      <c r="H218" s="4">
        <v>100</v>
      </c>
      <c r="I218" s="4">
        <v>100</v>
      </c>
      <c r="J218" s="4">
        <v>100</v>
      </c>
      <c r="K218" s="4" t="s">
        <v>18</v>
      </c>
      <c r="L218" s="4">
        <v>100</v>
      </c>
      <c r="M218" s="4" t="s">
        <v>18</v>
      </c>
      <c r="N218" s="62">
        <f>AVERAGE(B218:M218)</f>
        <v>100</v>
      </c>
      <c r="O218" s="167"/>
      <c r="P218" s="268">
        <v>100</v>
      </c>
      <c r="Q218" s="38"/>
      <c r="R218" s="268">
        <v>100</v>
      </c>
    </row>
    <row r="219" spans="1:18" ht="16.5" customHeight="1" x14ac:dyDescent="0.3">
      <c r="A219" s="183" t="s">
        <v>128</v>
      </c>
      <c r="B219" s="4">
        <v>0.35</v>
      </c>
      <c r="C219" s="4">
        <v>0.17</v>
      </c>
      <c r="D219" s="4">
        <v>2.15</v>
      </c>
      <c r="E219" s="4">
        <v>0.67</v>
      </c>
      <c r="F219" s="4">
        <v>1</v>
      </c>
      <c r="G219" s="4">
        <v>1</v>
      </c>
      <c r="H219" s="4">
        <v>3</v>
      </c>
      <c r="I219" s="4">
        <v>1</v>
      </c>
      <c r="J219" s="4">
        <v>0.25</v>
      </c>
      <c r="K219" s="4">
        <v>0</v>
      </c>
      <c r="L219" s="4">
        <v>1</v>
      </c>
      <c r="M219" s="4">
        <v>0</v>
      </c>
      <c r="N219" s="209">
        <f>SUM(B219:M219)</f>
        <v>10.59</v>
      </c>
      <c r="O219" s="141"/>
      <c r="P219" s="269">
        <v>7.92</v>
      </c>
      <c r="Q219" s="38"/>
      <c r="R219" s="269">
        <v>10.16</v>
      </c>
    </row>
    <row r="220" spans="1:18" ht="8.25" customHeight="1" x14ac:dyDescent="0.25">
      <c r="A220" s="184"/>
      <c r="B220" s="219"/>
      <c r="C220" s="219"/>
      <c r="D220" s="219"/>
      <c r="E220" s="219"/>
      <c r="F220" s="219"/>
      <c r="G220" s="219"/>
      <c r="H220" s="219"/>
      <c r="I220" s="219"/>
      <c r="J220" s="219"/>
      <c r="K220" s="219"/>
      <c r="L220" s="219"/>
      <c r="M220" s="219"/>
      <c r="N220" s="184"/>
      <c r="O220" s="167"/>
      <c r="P220" s="272"/>
      <c r="Q220" s="38"/>
      <c r="R220" s="272"/>
    </row>
    <row r="221" spans="1:18" ht="15" customHeight="1" x14ac:dyDescent="0.3">
      <c r="A221" s="148" t="s">
        <v>40</v>
      </c>
      <c r="B221" s="278">
        <v>100</v>
      </c>
      <c r="C221" s="14">
        <v>92.96</v>
      </c>
      <c r="D221" s="4">
        <v>100</v>
      </c>
      <c r="E221" s="257">
        <v>100</v>
      </c>
      <c r="F221" s="257">
        <v>100</v>
      </c>
      <c r="G221" s="278">
        <v>100</v>
      </c>
      <c r="H221" s="17">
        <v>43.59</v>
      </c>
      <c r="I221" s="17">
        <v>16.36</v>
      </c>
      <c r="J221" s="257">
        <v>100</v>
      </c>
      <c r="K221" s="14">
        <v>91.49</v>
      </c>
      <c r="L221" s="257">
        <v>100</v>
      </c>
      <c r="M221" s="257">
        <v>100</v>
      </c>
      <c r="N221" s="62">
        <f>AVERAGE(B221:M221)</f>
        <v>87.033333333333346</v>
      </c>
      <c r="O221" s="167"/>
      <c r="P221" s="268">
        <v>99.444166666666661</v>
      </c>
      <c r="Q221" s="97"/>
      <c r="R221" s="268">
        <v>99.14</v>
      </c>
    </row>
    <row r="222" spans="1:18" ht="15" customHeight="1" x14ac:dyDescent="0.3">
      <c r="A222" s="148" t="s">
        <v>128</v>
      </c>
      <c r="B222" s="257">
        <v>19.03</v>
      </c>
      <c r="C222" s="257">
        <v>11.37</v>
      </c>
      <c r="D222" s="257">
        <v>8</v>
      </c>
      <c r="E222" s="257">
        <v>19.87</v>
      </c>
      <c r="F222" s="257">
        <v>11</v>
      </c>
      <c r="G222" s="257">
        <v>11.5</v>
      </c>
      <c r="H222" s="257">
        <v>19.5</v>
      </c>
      <c r="I222" s="257">
        <v>27.5</v>
      </c>
      <c r="J222" s="257">
        <v>20</v>
      </c>
      <c r="K222" s="257">
        <v>23.5</v>
      </c>
      <c r="L222" s="257">
        <v>10</v>
      </c>
      <c r="M222" s="257">
        <v>9</v>
      </c>
      <c r="N222" s="209">
        <f>SUM(B222:M222)</f>
        <v>190.26999999999998</v>
      </c>
      <c r="O222" s="141"/>
      <c r="P222" s="269">
        <v>167.38</v>
      </c>
      <c r="Q222" s="98"/>
      <c r="R222" s="269">
        <v>159.83000000000001</v>
      </c>
    </row>
    <row r="223" spans="1:18" ht="6.75" customHeight="1" x14ac:dyDescent="0.3">
      <c r="A223" s="142"/>
      <c r="B223" s="99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99"/>
      <c r="N223" s="100"/>
      <c r="O223" s="167"/>
      <c r="P223" s="273"/>
      <c r="Q223" s="98"/>
      <c r="R223" s="273"/>
    </row>
    <row r="224" spans="1:18" ht="15" customHeight="1" x14ac:dyDescent="0.3">
      <c r="A224" s="91" t="s">
        <v>131</v>
      </c>
      <c r="B224" s="212">
        <f>B207+B210+B213+B216+B219+B222</f>
        <v>57.000000000000007</v>
      </c>
      <c r="C224" s="212">
        <f t="shared" ref="C224:M224" si="8">C207+C210+C213+C216+C219+C222</f>
        <v>111.01000000000002</v>
      </c>
      <c r="D224" s="212">
        <f t="shared" si="8"/>
        <v>81</v>
      </c>
      <c r="E224" s="212">
        <f t="shared" si="8"/>
        <v>105</v>
      </c>
      <c r="F224" s="212">
        <f t="shared" si="8"/>
        <v>95</v>
      </c>
      <c r="G224" s="212">
        <f t="shared" si="8"/>
        <v>90</v>
      </c>
      <c r="H224" s="212">
        <f t="shared" si="8"/>
        <v>106</v>
      </c>
      <c r="I224" s="212">
        <f t="shared" si="8"/>
        <v>118.01</v>
      </c>
      <c r="J224" s="212">
        <f t="shared" si="8"/>
        <v>82.99</v>
      </c>
      <c r="K224" s="212">
        <f t="shared" si="8"/>
        <v>89</v>
      </c>
      <c r="L224" s="212">
        <f t="shared" si="8"/>
        <v>67</v>
      </c>
      <c r="M224" s="212">
        <f t="shared" si="8"/>
        <v>60</v>
      </c>
      <c r="N224" s="212">
        <f>SUM(B224:M224)</f>
        <v>1062.01</v>
      </c>
      <c r="O224" s="167"/>
      <c r="P224" s="269">
        <v>885.02</v>
      </c>
      <c r="Q224" s="98"/>
      <c r="R224" s="274">
        <v>792</v>
      </c>
    </row>
    <row r="225" spans="1:18" ht="13" x14ac:dyDescent="0.3">
      <c r="A225" s="121" t="s">
        <v>20</v>
      </c>
      <c r="B225" s="292" t="s">
        <v>132</v>
      </c>
      <c r="C225" s="292"/>
      <c r="D225" s="292"/>
      <c r="E225" s="292"/>
      <c r="F225" s="292"/>
      <c r="G225" s="292"/>
      <c r="H225" s="292"/>
      <c r="I225" s="292"/>
      <c r="J225" s="292"/>
      <c r="K225" s="292"/>
      <c r="L225" s="292"/>
      <c r="M225" s="292"/>
      <c r="N225" s="293">
        <v>96</v>
      </c>
      <c r="O225" s="293"/>
      <c r="Q225" s="185"/>
    </row>
    <row r="226" spans="1:18" ht="27" customHeight="1" x14ac:dyDescent="0.3">
      <c r="A226" s="121" t="s">
        <v>22</v>
      </c>
      <c r="B226" s="296" t="s">
        <v>133</v>
      </c>
      <c r="C226" s="296"/>
      <c r="D226" s="296"/>
      <c r="E226" s="296"/>
      <c r="F226" s="296"/>
      <c r="G226" s="296"/>
      <c r="H226" s="296"/>
      <c r="I226" s="296"/>
      <c r="J226" s="296"/>
      <c r="K226" s="296"/>
      <c r="L226" s="296"/>
      <c r="M226" s="296"/>
      <c r="N226" s="287">
        <v>90</v>
      </c>
      <c r="O226" s="287"/>
    </row>
    <row r="227" spans="1:18" ht="12.75" customHeight="1" x14ac:dyDescent="0.35">
      <c r="A227" s="132" t="s">
        <v>156</v>
      </c>
      <c r="B227" s="230"/>
      <c r="C227" s="230"/>
      <c r="D227" s="230"/>
      <c r="E227" s="230"/>
      <c r="F227" s="230"/>
      <c r="G227" s="230"/>
      <c r="H227" s="230"/>
      <c r="I227" s="230"/>
      <c r="J227" s="230"/>
      <c r="K227"/>
      <c r="L227"/>
      <c r="M227"/>
      <c r="N227"/>
      <c r="O227" s="1"/>
      <c r="P227"/>
      <c r="Q227"/>
      <c r="R227"/>
    </row>
    <row r="228" spans="1:18" ht="12.75" customHeight="1" x14ac:dyDescent="0.4">
      <c r="A228" s="232" t="s">
        <v>153</v>
      </c>
      <c r="B228"/>
      <c r="C228"/>
      <c r="D228"/>
      <c r="E228"/>
      <c r="F228" s="233"/>
      <c r="G228" s="24"/>
      <c r="H228" s="24"/>
      <c r="I228" s="24"/>
      <c r="J228" s="24"/>
      <c r="K228" s="24"/>
      <c r="L228" s="24"/>
      <c r="M228" s="24"/>
      <c r="N228" s="24"/>
      <c r="O228" s="1"/>
      <c r="P228"/>
      <c r="Q228"/>
      <c r="R228"/>
    </row>
    <row r="229" spans="1:18" ht="13" x14ac:dyDescent="0.3">
      <c r="A229" s="25"/>
      <c r="B229" s="294"/>
      <c r="C229" s="294"/>
      <c r="D229" s="294"/>
      <c r="E229" s="228"/>
      <c r="F229" s="25"/>
      <c r="G229" s="25"/>
      <c r="H229" s="25"/>
      <c r="I229" s="25"/>
      <c r="J229" s="25"/>
      <c r="K229" s="25"/>
      <c r="L229" s="25"/>
      <c r="M229" s="25"/>
      <c r="N229" s="25"/>
      <c r="O229" s="234"/>
      <c r="P229"/>
      <c r="Q229"/>
      <c r="R229"/>
    </row>
    <row r="230" spans="1:18" ht="13.15" customHeight="1" x14ac:dyDescent="0.25">
      <c r="A230" s="229" t="s">
        <v>30</v>
      </c>
      <c r="B230" s="397" t="s">
        <v>31</v>
      </c>
      <c r="C230" s="397"/>
      <c r="D230" s="397"/>
      <c r="E230" s="397"/>
      <c r="F230" s="397" t="s">
        <v>32</v>
      </c>
      <c r="G230" s="397"/>
      <c r="H230" s="397"/>
      <c r="I230" s="397"/>
      <c r="J230" s="398" t="s">
        <v>33</v>
      </c>
      <c r="K230" s="398"/>
      <c r="L230" s="398"/>
      <c r="M230" s="398"/>
      <c r="N230" s="155" t="s">
        <v>163</v>
      </c>
      <c r="P230" s="156" t="s">
        <v>161</v>
      </c>
      <c r="Q230" s="266"/>
      <c r="R230" s="156" t="s">
        <v>150</v>
      </c>
    </row>
    <row r="231" spans="1:18" ht="13" x14ac:dyDescent="0.25">
      <c r="A231" s="148" t="s">
        <v>13</v>
      </c>
      <c r="B231" s="394">
        <v>9.33</v>
      </c>
      <c r="C231" s="395"/>
      <c r="D231" s="395"/>
      <c r="E231" s="396"/>
      <c r="F231" s="394">
        <v>9.16</v>
      </c>
      <c r="G231" s="395"/>
      <c r="H231" s="395"/>
      <c r="I231" s="396"/>
      <c r="J231" s="394">
        <v>9.91</v>
      </c>
      <c r="K231" s="395"/>
      <c r="L231" s="395"/>
      <c r="M231" s="396"/>
      <c r="N231" s="62">
        <f>AVERAGE(B231:M231)</f>
        <v>9.4666666666666668</v>
      </c>
      <c r="P231" s="62">
        <v>8.93</v>
      </c>
      <c r="Q231" s="10"/>
      <c r="R231" s="62">
        <v>9.65</v>
      </c>
    </row>
    <row r="232" spans="1:18" ht="13" x14ac:dyDescent="0.25">
      <c r="A232" s="148" t="s">
        <v>14</v>
      </c>
      <c r="B232" s="394">
        <v>9.33</v>
      </c>
      <c r="C232" s="395"/>
      <c r="D232" s="395"/>
      <c r="E232" s="396"/>
      <c r="F232" s="394">
        <v>9.16</v>
      </c>
      <c r="G232" s="395"/>
      <c r="H232" s="395"/>
      <c r="I232" s="396"/>
      <c r="J232" s="394">
        <v>9.91</v>
      </c>
      <c r="K232" s="395"/>
      <c r="L232" s="395"/>
      <c r="M232" s="396"/>
      <c r="N232" s="62">
        <f t="shared" ref="N232:P237" si="9">AVERAGE(B232:M232)</f>
        <v>9.4666666666666668</v>
      </c>
      <c r="P232" s="62">
        <v>8.9700000000000006</v>
      </c>
      <c r="Q232" s="10"/>
      <c r="R232" s="62">
        <v>9.68</v>
      </c>
    </row>
    <row r="233" spans="1:18" ht="13" x14ac:dyDescent="0.25">
      <c r="A233" s="148" t="s">
        <v>15</v>
      </c>
      <c r="B233" s="394">
        <v>9.33</v>
      </c>
      <c r="C233" s="395"/>
      <c r="D233" s="395"/>
      <c r="E233" s="396"/>
      <c r="F233" s="394">
        <v>9.16</v>
      </c>
      <c r="G233" s="395"/>
      <c r="H233" s="395"/>
      <c r="I233" s="396"/>
      <c r="J233" s="394">
        <v>9.68</v>
      </c>
      <c r="K233" s="395"/>
      <c r="L233" s="395"/>
      <c r="M233" s="396"/>
      <c r="N233" s="62">
        <f t="shared" si="9"/>
        <v>9.39</v>
      </c>
      <c r="P233" s="62">
        <v>9</v>
      </c>
      <c r="Q233" s="10"/>
      <c r="R233" s="62">
        <v>9.68</v>
      </c>
    </row>
    <row r="234" spans="1:18" ht="13" x14ac:dyDescent="0.25">
      <c r="A234" s="148" t="s">
        <v>34</v>
      </c>
      <c r="B234" s="394">
        <v>9.33</v>
      </c>
      <c r="C234" s="395"/>
      <c r="D234" s="395"/>
      <c r="E234" s="396"/>
      <c r="F234" s="394">
        <v>9.16</v>
      </c>
      <c r="G234" s="395"/>
      <c r="H234" s="395"/>
      <c r="I234" s="396"/>
      <c r="J234" s="394">
        <v>9.91</v>
      </c>
      <c r="K234" s="395"/>
      <c r="L234" s="395"/>
      <c r="M234" s="396"/>
      <c r="N234" s="62">
        <f t="shared" si="9"/>
        <v>9.4666666666666668</v>
      </c>
      <c r="P234" s="62">
        <v>8.9700000000000006</v>
      </c>
      <c r="Q234" s="10"/>
      <c r="R234" s="62">
        <v>9.68</v>
      </c>
    </row>
    <row r="235" spans="1:18" ht="13" x14ac:dyDescent="0.25">
      <c r="A235" s="148" t="s">
        <v>35</v>
      </c>
      <c r="B235" s="394">
        <v>10</v>
      </c>
      <c r="C235" s="395"/>
      <c r="D235" s="395"/>
      <c r="E235" s="396"/>
      <c r="F235" s="394" t="s">
        <v>18</v>
      </c>
      <c r="G235" s="395"/>
      <c r="H235" s="395"/>
      <c r="I235" s="396"/>
      <c r="J235" s="394" t="s">
        <v>18</v>
      </c>
      <c r="K235" s="395"/>
      <c r="L235" s="395"/>
      <c r="M235" s="396"/>
      <c r="N235" s="62">
        <f t="shared" si="9"/>
        <v>10</v>
      </c>
      <c r="P235" s="62">
        <f t="shared" si="9"/>
        <v>10</v>
      </c>
      <c r="Q235" s="10"/>
      <c r="R235" s="62">
        <v>10</v>
      </c>
    </row>
    <row r="236" spans="1:18" ht="13.15" hidden="1" customHeight="1" x14ac:dyDescent="0.25">
      <c r="A236" s="148" t="s">
        <v>19</v>
      </c>
      <c r="B236" s="394"/>
      <c r="C236" s="395"/>
      <c r="D236" s="395"/>
      <c r="E236" s="396"/>
      <c r="F236" s="394"/>
      <c r="G236" s="395"/>
      <c r="H236" s="395"/>
      <c r="I236" s="396"/>
      <c r="J236" s="394"/>
      <c r="K236" s="395"/>
      <c r="L236" s="395"/>
      <c r="M236" s="396"/>
      <c r="N236" s="62">
        <f t="shared" ref="N236:P236" si="10">(B236+F236+J236)/3</f>
        <v>0</v>
      </c>
      <c r="P236" s="62">
        <f t="shared" si="10"/>
        <v>0</v>
      </c>
      <c r="Q236" s="10"/>
      <c r="R236" s="275"/>
    </row>
    <row r="237" spans="1:18" ht="13.15" customHeight="1" x14ac:dyDescent="0.25">
      <c r="A237" s="148" t="s">
        <v>40</v>
      </c>
      <c r="B237" s="399">
        <v>8.93</v>
      </c>
      <c r="C237" s="399"/>
      <c r="D237" s="399"/>
      <c r="E237" s="399"/>
      <c r="F237" s="399" t="s">
        <v>18</v>
      </c>
      <c r="G237" s="399"/>
      <c r="H237" s="399"/>
      <c r="I237" s="399"/>
      <c r="J237" s="399">
        <v>10</v>
      </c>
      <c r="K237" s="399"/>
      <c r="L237" s="399"/>
      <c r="M237" s="399"/>
      <c r="N237" s="250">
        <f t="shared" si="9"/>
        <v>9.4649999999999999</v>
      </c>
      <c r="P237" s="250">
        <v>8.83</v>
      </c>
      <c r="Q237" s="10"/>
      <c r="R237" s="276"/>
    </row>
    <row r="238" spans="1:18" x14ac:dyDescent="0.25">
      <c r="A238" s="194" t="s">
        <v>22</v>
      </c>
      <c r="B238" s="334" t="s">
        <v>36</v>
      </c>
      <c r="C238" s="323"/>
      <c r="D238" s="323"/>
      <c r="E238" s="323"/>
      <c r="F238" s="323"/>
      <c r="G238" s="323"/>
      <c r="H238" s="323"/>
      <c r="I238" s="323"/>
      <c r="J238" s="323"/>
      <c r="K238" s="323"/>
      <c r="L238" s="323"/>
      <c r="M238" s="323"/>
      <c r="N238" s="323"/>
      <c r="O238" s="1"/>
      <c r="P238"/>
      <c r="Q238"/>
      <c r="R238"/>
    </row>
    <row r="239" spans="1:18" x14ac:dyDescent="0.25">
      <c r="A239" s="194"/>
      <c r="B239" s="234"/>
      <c r="C239" s="234"/>
      <c r="D239" s="234"/>
      <c r="E239" s="234"/>
      <c r="F239" s="234"/>
      <c r="G239" s="234"/>
      <c r="H239" s="234"/>
      <c r="I239" s="234"/>
      <c r="J239" s="234"/>
      <c r="K239" s="234"/>
      <c r="L239" s="234"/>
      <c r="M239" s="234"/>
      <c r="N239" s="234"/>
      <c r="O239" s="231"/>
      <c r="P239"/>
      <c r="Q239"/>
      <c r="R239"/>
    </row>
    <row r="240" spans="1:18" ht="13" x14ac:dyDescent="0.3">
      <c r="A240" s="132" t="s">
        <v>154</v>
      </c>
      <c r="B240"/>
      <c r="C240"/>
      <c r="D240"/>
      <c r="E240"/>
      <c r="F240"/>
      <c r="G240"/>
      <c r="H240"/>
      <c r="I240"/>
      <c r="J240"/>
      <c r="K240"/>
      <c r="L240"/>
      <c r="M240"/>
      <c r="N240"/>
      <c r="O240" s="1"/>
      <c r="P240"/>
      <c r="Q240"/>
      <c r="R240"/>
    </row>
    <row r="241" spans="1:18" ht="18" x14ac:dyDescent="0.4">
      <c r="A241" s="232" t="s">
        <v>155</v>
      </c>
      <c r="B241"/>
      <c r="C241"/>
      <c r="D241"/>
      <c r="E241"/>
      <c r="F241" s="233"/>
      <c r="G241" s="24"/>
      <c r="H241" s="24"/>
      <c r="I241" s="24"/>
      <c r="J241" s="24"/>
      <c r="K241" s="24"/>
      <c r="L241" s="24"/>
      <c r="M241" s="24"/>
      <c r="N241" s="24"/>
      <c r="O241" s="1"/>
      <c r="P241"/>
      <c r="Q241"/>
      <c r="R241"/>
    </row>
    <row r="242" spans="1:18" ht="18" customHeight="1" x14ac:dyDescent="0.25">
      <c r="A242" s="266" t="s">
        <v>30</v>
      </c>
      <c r="B242" s="397" t="s">
        <v>183</v>
      </c>
      <c r="C242" s="397"/>
      <c r="D242" s="397"/>
      <c r="E242" s="397"/>
      <c r="F242" s="397" t="s">
        <v>184</v>
      </c>
      <c r="G242" s="397"/>
      <c r="H242" s="397"/>
      <c r="I242" s="397"/>
      <c r="J242" s="397" t="s">
        <v>185</v>
      </c>
      <c r="K242" s="397"/>
      <c r="L242" s="397"/>
      <c r="M242" s="397"/>
      <c r="N242" s="155" t="s">
        <v>163</v>
      </c>
      <c r="P242" s="417" t="s">
        <v>161</v>
      </c>
      <c r="Q242" s="266"/>
      <c r="R242" s="417" t="s">
        <v>150</v>
      </c>
    </row>
    <row r="243" spans="1:18" ht="18" customHeight="1" x14ac:dyDescent="0.25">
      <c r="A243" s="140" t="s">
        <v>186</v>
      </c>
      <c r="B243" s="319">
        <v>9.0500000000000007</v>
      </c>
      <c r="C243" s="320"/>
      <c r="D243" s="320"/>
      <c r="E243" s="321"/>
      <c r="F243" s="319">
        <v>10</v>
      </c>
      <c r="G243" s="320"/>
      <c r="H243" s="320"/>
      <c r="I243" s="321"/>
      <c r="J243" s="319">
        <v>9.5</v>
      </c>
      <c r="K243" s="320"/>
      <c r="L243" s="320"/>
      <c r="M243" s="321"/>
      <c r="N243" s="62">
        <f>AVERAGE(B243:M243)</f>
        <v>9.5166666666666675</v>
      </c>
      <c r="P243" s="275">
        <v>9.77</v>
      </c>
      <c r="Q243" s="10"/>
      <c r="R243" s="275">
        <v>8.32</v>
      </c>
    </row>
    <row r="244" spans="1:18" ht="12.75" customHeight="1" x14ac:dyDescent="0.25">
      <c r="A244" s="194" t="s">
        <v>20</v>
      </c>
      <c r="B244" s="322" t="s">
        <v>38</v>
      </c>
      <c r="C244" s="323"/>
      <c r="D244" s="323"/>
      <c r="E244" s="323"/>
      <c r="F244" s="323"/>
      <c r="G244" s="323"/>
      <c r="H244" s="323"/>
      <c r="I244" s="323"/>
      <c r="J244" s="323"/>
      <c r="K244" s="323"/>
      <c r="L244" s="323"/>
      <c r="M244" s="323"/>
      <c r="N244" s="323"/>
      <c r="O244" s="231"/>
      <c r="P244"/>
      <c r="Q244"/>
      <c r="R244"/>
    </row>
    <row r="245" spans="1:18" ht="12.75" customHeight="1" x14ac:dyDescent="0.25">
      <c r="A245" s="194" t="s">
        <v>22</v>
      </c>
      <c r="B245" s="296" t="s">
        <v>41</v>
      </c>
      <c r="C245" s="323"/>
      <c r="D245" s="323"/>
      <c r="E245" s="323"/>
      <c r="F245" s="323"/>
      <c r="G245" s="323"/>
      <c r="H245" s="323"/>
      <c r="I245" s="323"/>
      <c r="J245" s="323"/>
      <c r="K245" s="323"/>
      <c r="L245" s="323"/>
      <c r="M245" s="323"/>
      <c r="N245" s="323"/>
      <c r="O245" s="1"/>
      <c r="P245"/>
      <c r="Q245"/>
      <c r="R245"/>
    </row>
    <row r="246" spans="1:18" x14ac:dyDescent="0.25">
      <c r="A246" s="194"/>
      <c r="B246" s="236" t="s">
        <v>134</v>
      </c>
      <c r="C246" s="234"/>
      <c r="D246" s="234"/>
      <c r="E246" s="234"/>
      <c r="F246" s="234"/>
      <c r="G246" s="26"/>
      <c r="H246" s="26"/>
      <c r="I246" s="26"/>
      <c r="J246" s="26"/>
      <c r="K246" s="26"/>
      <c r="L246" s="26"/>
      <c r="M246" s="26"/>
      <c r="N246" s="26"/>
      <c r="O246" s="231"/>
      <c r="P246"/>
      <c r="Q246"/>
      <c r="R246"/>
    </row>
    <row r="247" spans="1:18" ht="15" customHeight="1" x14ac:dyDescent="0.25">
      <c r="A247" s="9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</row>
    <row r="248" spans="1:18" s="2" customFormat="1" ht="18" customHeight="1" x14ac:dyDescent="0.3">
      <c r="A248" s="132" t="s">
        <v>135</v>
      </c>
      <c r="B248" s="101"/>
      <c r="C248" s="102"/>
      <c r="D248" s="102"/>
      <c r="E248" s="186"/>
      <c r="F248" s="186"/>
      <c r="G248" s="186"/>
      <c r="H248" s="186"/>
      <c r="I248" s="186"/>
      <c r="J248" s="186"/>
      <c r="K248" s="186"/>
      <c r="L248" s="50"/>
      <c r="M248" s="35"/>
      <c r="N248" s="35"/>
      <c r="O248" s="137"/>
      <c r="P248" s="186"/>
      <c r="Q248" s="186"/>
      <c r="R248" s="186"/>
    </row>
    <row r="249" spans="1:18" ht="18" customHeight="1" x14ac:dyDescent="0.3">
      <c r="A249" s="133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P249" s="35"/>
      <c r="R249" s="35"/>
    </row>
    <row r="250" spans="1:18" ht="18" customHeight="1" x14ac:dyDescent="0.25">
      <c r="A250" s="134"/>
      <c r="B250" s="187" t="s">
        <v>1</v>
      </c>
      <c r="C250" s="187" t="s">
        <v>2</v>
      </c>
      <c r="D250" s="187" t="s">
        <v>3</v>
      </c>
      <c r="E250" s="187" t="s">
        <v>4</v>
      </c>
      <c r="F250" s="187" t="s">
        <v>5</v>
      </c>
      <c r="G250" s="187" t="s">
        <v>6</v>
      </c>
      <c r="H250" s="187" t="s">
        <v>7</v>
      </c>
      <c r="I250" s="187" t="s">
        <v>8</v>
      </c>
      <c r="J250" s="187" t="s">
        <v>9</v>
      </c>
      <c r="K250" s="187" t="s">
        <v>10</v>
      </c>
      <c r="L250" s="187" t="s">
        <v>11</v>
      </c>
      <c r="M250" s="187" t="s">
        <v>12</v>
      </c>
      <c r="N250" s="150" t="s">
        <v>161</v>
      </c>
      <c r="O250" s="137"/>
      <c r="P250" s="188" t="s">
        <v>150</v>
      </c>
      <c r="Q250" s="152"/>
      <c r="R250" s="188" t="s">
        <v>149</v>
      </c>
    </row>
    <row r="251" spans="1:18" ht="18" customHeight="1" x14ac:dyDescent="0.25">
      <c r="A251" s="140" t="s">
        <v>13</v>
      </c>
      <c r="B251" s="33">
        <v>89.05</v>
      </c>
      <c r="C251" s="33">
        <v>88.97</v>
      </c>
      <c r="D251" s="22">
        <v>97.62</v>
      </c>
      <c r="E251" s="22">
        <v>89.05</v>
      </c>
      <c r="F251" s="33">
        <v>100</v>
      </c>
      <c r="G251" s="33">
        <v>100</v>
      </c>
      <c r="H251" s="33">
        <v>100</v>
      </c>
      <c r="I251" s="33">
        <v>100</v>
      </c>
      <c r="J251" s="33">
        <v>87.23</v>
      </c>
      <c r="K251" s="64">
        <v>74.790000000000006</v>
      </c>
      <c r="L251" s="18">
        <v>100</v>
      </c>
      <c r="M251" s="18">
        <v>72.73</v>
      </c>
      <c r="N251" s="62">
        <f>AVERAGE(B251:M251)</f>
        <v>91.62</v>
      </c>
      <c r="P251" s="62">
        <v>94.606666666666669</v>
      </c>
      <c r="Q251" s="5"/>
      <c r="R251" s="62">
        <v>96.39</v>
      </c>
    </row>
    <row r="252" spans="1:18" ht="18" customHeight="1" x14ac:dyDescent="0.25">
      <c r="A252" s="140" t="s">
        <v>14</v>
      </c>
      <c r="B252" s="33">
        <v>91.38</v>
      </c>
      <c r="C252" s="33">
        <v>100</v>
      </c>
      <c r="D252" s="23">
        <v>96</v>
      </c>
      <c r="E252" s="22">
        <v>100</v>
      </c>
      <c r="F252" s="33">
        <v>92.19</v>
      </c>
      <c r="G252" s="33">
        <v>100</v>
      </c>
      <c r="H252" s="33">
        <v>100</v>
      </c>
      <c r="I252" s="33">
        <v>100</v>
      </c>
      <c r="J252" s="33">
        <v>96</v>
      </c>
      <c r="K252" s="18">
        <v>100</v>
      </c>
      <c r="L252" s="18">
        <v>100</v>
      </c>
      <c r="M252" s="18">
        <v>100</v>
      </c>
      <c r="N252" s="62">
        <f t="shared" ref="N252:N256" si="11">AVERAGE(B252:M252)</f>
        <v>97.964166666666657</v>
      </c>
      <c r="P252" s="62">
        <v>97.450833333333321</v>
      </c>
      <c r="Q252" s="5"/>
      <c r="R252" s="62">
        <v>98.19</v>
      </c>
    </row>
    <row r="253" spans="1:18" ht="18" customHeight="1" x14ac:dyDescent="0.25">
      <c r="A253" s="140" t="s">
        <v>15</v>
      </c>
      <c r="B253" s="45">
        <v>100</v>
      </c>
      <c r="C253" s="45">
        <v>100</v>
      </c>
      <c r="D253" s="22">
        <v>97.5</v>
      </c>
      <c r="E253" s="22">
        <v>100</v>
      </c>
      <c r="F253" s="45">
        <v>100</v>
      </c>
      <c r="G253" s="45">
        <v>100</v>
      </c>
      <c r="H253" s="103">
        <v>94.81</v>
      </c>
      <c r="I253" s="45">
        <v>100</v>
      </c>
      <c r="J253" s="45">
        <v>86.67</v>
      </c>
      <c r="K253" s="39">
        <v>89.93</v>
      </c>
      <c r="L253" s="39">
        <v>100</v>
      </c>
      <c r="M253" s="39">
        <v>100</v>
      </c>
      <c r="N253" s="62">
        <f t="shared" si="11"/>
        <v>97.40916666666665</v>
      </c>
      <c r="P253" s="62">
        <v>98.572500000000005</v>
      </c>
      <c r="Q253" s="5"/>
      <c r="R253" s="62">
        <v>91.38</v>
      </c>
    </row>
    <row r="254" spans="1:18" ht="18" customHeight="1" x14ac:dyDescent="0.25">
      <c r="A254" s="140" t="s">
        <v>34</v>
      </c>
      <c r="B254" s="33">
        <v>100</v>
      </c>
      <c r="C254" s="33">
        <v>88.1</v>
      </c>
      <c r="D254" s="23">
        <v>82.86</v>
      </c>
      <c r="E254" s="22">
        <v>100</v>
      </c>
      <c r="F254" s="33">
        <v>100</v>
      </c>
      <c r="G254" s="33">
        <v>100</v>
      </c>
      <c r="H254" s="104">
        <v>95.3</v>
      </c>
      <c r="I254" s="33">
        <v>83.33</v>
      </c>
      <c r="J254" s="33">
        <v>82.86</v>
      </c>
      <c r="K254" s="18">
        <v>89.93</v>
      </c>
      <c r="L254" s="18">
        <v>88.1</v>
      </c>
      <c r="M254" s="18">
        <v>83.33</v>
      </c>
      <c r="N254" s="62">
        <f t="shared" si="11"/>
        <v>91.150833333333352</v>
      </c>
      <c r="P254" s="62">
        <v>97.279999999999987</v>
      </c>
      <c r="Q254" s="5"/>
      <c r="R254" s="62">
        <v>95.11</v>
      </c>
    </row>
    <row r="255" spans="1:18" ht="18" customHeight="1" x14ac:dyDescent="0.25">
      <c r="A255" s="140" t="s">
        <v>17</v>
      </c>
      <c r="B255" s="33">
        <v>100</v>
      </c>
      <c r="C255" s="33">
        <v>88.1</v>
      </c>
      <c r="D255" s="22">
        <v>82.86</v>
      </c>
      <c r="E255" s="22">
        <v>100</v>
      </c>
      <c r="F255" s="33">
        <v>100</v>
      </c>
      <c r="G255" s="33">
        <v>100</v>
      </c>
      <c r="H255" s="33">
        <v>95.3</v>
      </c>
      <c r="I255" s="33">
        <v>83.33</v>
      </c>
      <c r="J255" s="33">
        <v>82.86</v>
      </c>
      <c r="K255" s="33">
        <v>89.93</v>
      </c>
      <c r="L255" s="33">
        <v>88.1</v>
      </c>
      <c r="M255" s="33">
        <v>83.33</v>
      </c>
      <c r="N255" s="62">
        <f t="shared" si="11"/>
        <v>91.150833333333352</v>
      </c>
      <c r="P255" s="62">
        <v>97.23</v>
      </c>
      <c r="Q255" s="38"/>
      <c r="R255" s="62">
        <v>95.11</v>
      </c>
    </row>
    <row r="256" spans="1:18" ht="18" customHeight="1" x14ac:dyDescent="0.25">
      <c r="A256" s="140" t="s">
        <v>40</v>
      </c>
      <c r="B256" s="33">
        <v>100</v>
      </c>
      <c r="C256" s="33">
        <v>100</v>
      </c>
      <c r="D256" s="22">
        <v>100</v>
      </c>
      <c r="E256" s="22">
        <v>100</v>
      </c>
      <c r="F256" s="33">
        <v>100</v>
      </c>
      <c r="G256" s="33">
        <v>82.14</v>
      </c>
      <c r="H256" s="33">
        <v>80</v>
      </c>
      <c r="I256" s="33">
        <v>66.67</v>
      </c>
      <c r="J256" s="33">
        <v>82.14</v>
      </c>
      <c r="K256" s="33">
        <v>100</v>
      </c>
      <c r="L256" s="33">
        <v>80</v>
      </c>
      <c r="M256" s="33">
        <v>64.709999999999994</v>
      </c>
      <c r="N256" s="62">
        <f t="shared" si="11"/>
        <v>87.97166666666665</v>
      </c>
      <c r="P256" s="35"/>
      <c r="R256" s="35"/>
    </row>
    <row r="257" spans="1:18" ht="18" customHeight="1" x14ac:dyDescent="0.25">
      <c r="A257" s="142"/>
      <c r="B257" s="42"/>
      <c r="C257" s="42"/>
      <c r="D257" s="251"/>
      <c r="E257" s="251"/>
      <c r="F257" s="42"/>
      <c r="G257" s="42"/>
      <c r="H257" s="42"/>
      <c r="I257" s="42"/>
      <c r="J257" s="42"/>
      <c r="K257" s="42"/>
      <c r="L257" s="42"/>
      <c r="M257" s="42"/>
      <c r="N257" s="5"/>
      <c r="P257" s="35"/>
      <c r="R257" s="35"/>
    </row>
    <row r="258" spans="1:18" ht="18" customHeight="1" x14ac:dyDescent="0.3">
      <c r="A258" s="9" t="s">
        <v>20</v>
      </c>
      <c r="B258" s="333" t="s">
        <v>136</v>
      </c>
      <c r="C258" s="333"/>
      <c r="D258" s="333"/>
      <c r="E258" s="333"/>
      <c r="F258" s="333"/>
      <c r="G258" s="333"/>
      <c r="H258" s="333"/>
      <c r="I258" s="333"/>
      <c r="J258" s="333"/>
      <c r="K258" s="333"/>
      <c r="L258" s="333"/>
      <c r="M258" s="333"/>
      <c r="N258" s="324">
        <v>86.5</v>
      </c>
      <c r="O258" s="324"/>
      <c r="P258" s="35"/>
      <c r="R258" s="35"/>
    </row>
    <row r="259" spans="1:18" ht="18" customHeight="1" x14ac:dyDescent="0.3">
      <c r="A259" s="9" t="s">
        <v>22</v>
      </c>
      <c r="B259" s="325" t="s">
        <v>137</v>
      </c>
      <c r="C259" s="325"/>
      <c r="D259" s="325"/>
      <c r="E259" s="325"/>
      <c r="F259" s="325"/>
      <c r="G259" s="325"/>
      <c r="H259" s="325"/>
      <c r="I259" s="325"/>
      <c r="J259" s="325"/>
      <c r="K259" s="325"/>
      <c r="L259" s="325"/>
      <c r="M259" s="325"/>
      <c r="N259" s="286">
        <v>82.5</v>
      </c>
      <c r="O259" s="286"/>
      <c r="P259" s="35"/>
      <c r="R259" s="35"/>
    </row>
    <row r="260" spans="1:18" ht="7.5" customHeight="1" x14ac:dyDescent="0.3">
      <c r="A260" s="9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4"/>
      <c r="O260" s="114"/>
      <c r="P260" s="35"/>
      <c r="R260" s="35"/>
    </row>
    <row r="261" spans="1:18" s="2" customFormat="1" ht="15" customHeight="1" x14ac:dyDescent="0.3">
      <c r="A261" s="132" t="s">
        <v>87</v>
      </c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131"/>
      <c r="P261" s="35"/>
      <c r="Q261" s="35"/>
      <c r="R261" s="35"/>
    </row>
    <row r="262" spans="1:18" ht="15" customHeight="1" x14ac:dyDescent="0.3">
      <c r="A262" s="144"/>
    </row>
    <row r="263" spans="1:18" ht="15" customHeight="1" x14ac:dyDescent="0.25">
      <c r="A263" s="145"/>
      <c r="B263" s="127" t="s">
        <v>1</v>
      </c>
      <c r="C263" s="127" t="s">
        <v>2</v>
      </c>
      <c r="D263" s="127" t="s">
        <v>3</v>
      </c>
      <c r="E263" s="127" t="s">
        <v>4</v>
      </c>
      <c r="F263" s="127" t="s">
        <v>5</v>
      </c>
      <c r="G263" s="127" t="s">
        <v>6</v>
      </c>
      <c r="H263" s="127" t="s">
        <v>7</v>
      </c>
      <c r="I263" s="127" t="s">
        <v>8</v>
      </c>
      <c r="J263" s="127" t="s">
        <v>9</v>
      </c>
      <c r="K263" s="127" t="s">
        <v>10</v>
      </c>
      <c r="L263" s="127" t="s">
        <v>11</v>
      </c>
      <c r="M263" s="127" t="s">
        <v>12</v>
      </c>
      <c r="N263" s="146" t="s">
        <v>161</v>
      </c>
      <c r="O263" s="137"/>
      <c r="P263" s="146" t="s">
        <v>150</v>
      </c>
      <c r="R263" s="147" t="s">
        <v>149</v>
      </c>
    </row>
    <row r="264" spans="1:18" ht="15" customHeight="1" x14ac:dyDescent="0.25">
      <c r="A264" s="148" t="s">
        <v>13</v>
      </c>
      <c r="B264" s="18">
        <v>100</v>
      </c>
      <c r="C264" s="18">
        <v>100</v>
      </c>
      <c r="D264" s="18">
        <v>99.7</v>
      </c>
      <c r="E264" s="18">
        <v>98.73</v>
      </c>
      <c r="F264" s="18">
        <v>99.1</v>
      </c>
      <c r="G264" s="18">
        <v>99.48</v>
      </c>
      <c r="H264" s="18">
        <v>99.55</v>
      </c>
      <c r="I264" s="18">
        <v>99.72</v>
      </c>
      <c r="J264" s="18">
        <v>99.04</v>
      </c>
      <c r="K264" s="18">
        <v>99.57</v>
      </c>
      <c r="L264" s="18">
        <v>100</v>
      </c>
      <c r="M264" s="18"/>
      <c r="N264" s="62">
        <f>AVERAGE(B264:M264)</f>
        <v>99.535454545454527</v>
      </c>
      <c r="O264" s="141"/>
      <c r="P264" s="62">
        <v>99.149999999999991</v>
      </c>
      <c r="R264" s="62">
        <v>99.02</v>
      </c>
    </row>
    <row r="265" spans="1:18" ht="15" customHeight="1" x14ac:dyDescent="0.25">
      <c r="A265" s="148" t="s">
        <v>15</v>
      </c>
      <c r="B265" s="18">
        <v>99.91</v>
      </c>
      <c r="C265" s="18">
        <v>99.57</v>
      </c>
      <c r="D265" s="18">
        <v>99.53</v>
      </c>
      <c r="E265" s="18">
        <v>98.07</v>
      </c>
      <c r="F265" s="18">
        <v>98.53</v>
      </c>
      <c r="G265" s="18">
        <v>98.43</v>
      </c>
      <c r="H265" s="18">
        <v>99.01</v>
      </c>
      <c r="I265" s="18">
        <v>99.42</v>
      </c>
      <c r="J265" s="18">
        <v>99.98</v>
      </c>
      <c r="K265" s="18">
        <v>99.24</v>
      </c>
      <c r="L265" s="18">
        <v>99.92</v>
      </c>
      <c r="M265" s="18"/>
      <c r="N265" s="62">
        <f t="shared" ref="N265:N266" si="12">AVERAGE(B265:M265)</f>
        <v>99.237272727272725</v>
      </c>
      <c r="O265" s="141"/>
      <c r="P265" s="62">
        <v>99.01166666666667</v>
      </c>
      <c r="R265" s="62">
        <v>99.36</v>
      </c>
    </row>
    <row r="266" spans="1:18" ht="15" customHeight="1" x14ac:dyDescent="0.25">
      <c r="A266" s="148" t="s">
        <v>139</v>
      </c>
      <c r="B266" s="18">
        <v>99.63</v>
      </c>
      <c r="C266" s="18">
        <v>98.33</v>
      </c>
      <c r="D266" s="18">
        <v>99.92</v>
      </c>
      <c r="E266" s="18">
        <v>99.93</v>
      </c>
      <c r="F266" s="18">
        <v>99.14</v>
      </c>
      <c r="G266" s="18">
        <v>96.93</v>
      </c>
      <c r="H266" s="18">
        <v>98.74</v>
      </c>
      <c r="I266" s="18">
        <v>99.42</v>
      </c>
      <c r="J266" s="18">
        <v>99.92</v>
      </c>
      <c r="K266" s="18">
        <v>99.53</v>
      </c>
      <c r="L266" s="18">
        <v>99.7</v>
      </c>
      <c r="M266" s="18"/>
      <c r="N266" s="62">
        <f t="shared" si="12"/>
        <v>99.199090909090899</v>
      </c>
      <c r="O266" s="141"/>
      <c r="P266" s="62">
        <v>99.34416666666668</v>
      </c>
      <c r="R266" s="62">
        <v>99.6</v>
      </c>
    </row>
    <row r="267" spans="1:18" ht="15" customHeight="1" x14ac:dyDescent="0.25"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8"/>
      <c r="O267" s="167"/>
      <c r="P267" s="48"/>
    </row>
    <row r="268" spans="1:18" ht="15" customHeight="1" x14ac:dyDescent="0.25">
      <c r="A268" s="128" t="s">
        <v>20</v>
      </c>
      <c r="B268" s="302" t="s">
        <v>140</v>
      </c>
      <c r="C268" s="302"/>
      <c r="D268" s="302"/>
      <c r="E268" s="302"/>
      <c r="F268" s="302"/>
      <c r="G268" s="302"/>
      <c r="H268" s="302"/>
      <c r="I268" s="302"/>
      <c r="J268" s="302"/>
      <c r="K268" s="302"/>
      <c r="L268" s="302"/>
      <c r="M268" s="302"/>
      <c r="N268" s="202">
        <v>98.5</v>
      </c>
      <c r="O268" s="201"/>
      <c r="P268" s="201"/>
    </row>
    <row r="269" spans="1:18" ht="15" customHeight="1" x14ac:dyDescent="0.25">
      <c r="A269" s="128" t="s">
        <v>22</v>
      </c>
      <c r="B269" s="316" t="s">
        <v>141</v>
      </c>
      <c r="C269" s="316"/>
      <c r="D269" s="316"/>
      <c r="E269" s="316"/>
      <c r="F269" s="316"/>
      <c r="G269" s="316"/>
      <c r="H269" s="316"/>
      <c r="I269" s="316"/>
      <c r="J269" s="316"/>
      <c r="K269" s="316"/>
      <c r="L269" s="316"/>
      <c r="M269" s="316"/>
      <c r="N269" s="203">
        <v>96.5</v>
      </c>
      <c r="O269" s="197"/>
      <c r="P269" s="197"/>
    </row>
    <row r="270" spans="1:18" ht="15" customHeight="1" x14ac:dyDescent="0.25">
      <c r="A270" s="128"/>
      <c r="B270" s="120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</row>
    <row r="271" spans="1:18" s="2" customFormat="1" ht="15" customHeight="1" x14ac:dyDescent="0.3">
      <c r="A271" s="132" t="s">
        <v>88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131"/>
      <c r="P271" s="35"/>
      <c r="Q271" s="35"/>
      <c r="R271" s="35"/>
    </row>
    <row r="272" spans="1:18" ht="15" customHeight="1" x14ac:dyDescent="0.3">
      <c r="A272" s="144"/>
    </row>
    <row r="273" spans="1:18" ht="15" customHeight="1" x14ac:dyDescent="0.25">
      <c r="A273" s="145"/>
      <c r="B273" s="127" t="s">
        <v>1</v>
      </c>
      <c r="C273" s="127" t="s">
        <v>2</v>
      </c>
      <c r="D273" s="127" t="s">
        <v>3</v>
      </c>
      <c r="E273" s="127" t="s">
        <v>4</v>
      </c>
      <c r="F273" s="127" t="s">
        <v>5</v>
      </c>
      <c r="G273" s="127" t="s">
        <v>6</v>
      </c>
      <c r="H273" s="127" t="s">
        <v>7</v>
      </c>
      <c r="I273" s="127" t="s">
        <v>8</v>
      </c>
      <c r="J273" s="127" t="s">
        <v>9</v>
      </c>
      <c r="K273" s="127" t="s">
        <v>10</v>
      </c>
      <c r="L273" s="127" t="s">
        <v>11</v>
      </c>
      <c r="M273" s="127" t="s">
        <v>12</v>
      </c>
      <c r="N273" s="146" t="s">
        <v>161</v>
      </c>
      <c r="O273" s="137"/>
      <c r="P273" s="147" t="s">
        <v>150</v>
      </c>
      <c r="Q273" s="139"/>
      <c r="R273" s="147" t="s">
        <v>149</v>
      </c>
    </row>
    <row r="274" spans="1:18" ht="15" customHeight="1" x14ac:dyDescent="0.25">
      <c r="A274" s="148" t="s">
        <v>13</v>
      </c>
      <c r="B274" s="18">
        <v>97.61</v>
      </c>
      <c r="C274" s="18">
        <v>98.53</v>
      </c>
      <c r="D274" s="18">
        <v>99.07</v>
      </c>
      <c r="E274" s="18">
        <v>97.7</v>
      </c>
      <c r="F274" s="18">
        <v>98.56</v>
      </c>
      <c r="G274" s="18">
        <v>98.78</v>
      </c>
      <c r="H274" s="18">
        <v>98.39</v>
      </c>
      <c r="I274" s="18">
        <v>99.45</v>
      </c>
      <c r="J274" s="18">
        <v>98.96</v>
      </c>
      <c r="K274" s="18">
        <v>98.34</v>
      </c>
      <c r="L274" s="18">
        <v>98.82</v>
      </c>
      <c r="M274" s="18">
        <v>99.47</v>
      </c>
      <c r="N274" s="62">
        <f>AVERAGE(B274:M274)</f>
        <v>98.64</v>
      </c>
      <c r="O274" s="141"/>
      <c r="P274" s="63">
        <v>97.895833333333329</v>
      </c>
      <c r="Q274" s="5"/>
      <c r="R274" s="63">
        <v>97.37</v>
      </c>
    </row>
    <row r="275" spans="1:18" ht="15" customHeight="1" x14ac:dyDescent="0.25">
      <c r="A275" s="148" t="s">
        <v>15</v>
      </c>
      <c r="B275" s="18">
        <v>98.76</v>
      </c>
      <c r="C275" s="18">
        <v>98.97</v>
      </c>
      <c r="D275" s="18">
        <v>99.51</v>
      </c>
      <c r="E275" s="18">
        <v>98.04</v>
      </c>
      <c r="F275" s="18">
        <v>98.73</v>
      </c>
      <c r="G275" s="18">
        <v>98.78</v>
      </c>
      <c r="H275" s="18">
        <v>98.33</v>
      </c>
      <c r="I275" s="18">
        <v>99.74</v>
      </c>
      <c r="J275" s="18">
        <v>99.47</v>
      </c>
      <c r="K275" s="18">
        <v>98.76</v>
      </c>
      <c r="L275" s="18">
        <v>99.07</v>
      </c>
      <c r="M275" s="18">
        <v>99.43</v>
      </c>
      <c r="N275" s="62">
        <f t="shared" ref="N275:N276" si="13">AVERAGE(B275:M275)</f>
        <v>98.96583333333335</v>
      </c>
      <c r="O275" s="141"/>
      <c r="P275" s="63">
        <v>98.668333333333337</v>
      </c>
      <c r="Q275" s="5"/>
      <c r="R275" s="63">
        <v>97.79</v>
      </c>
    </row>
    <row r="276" spans="1:18" ht="15" customHeight="1" x14ac:dyDescent="0.25">
      <c r="A276" s="148" t="s">
        <v>142</v>
      </c>
      <c r="B276" s="18">
        <v>98.95</v>
      </c>
      <c r="C276" s="18">
        <v>99.33</v>
      </c>
      <c r="D276" s="18">
        <v>99.45</v>
      </c>
      <c r="E276" s="64">
        <v>99.36</v>
      </c>
      <c r="F276" s="18">
        <v>99.14</v>
      </c>
      <c r="G276" s="18">
        <v>99.18</v>
      </c>
      <c r="H276" s="65">
        <v>99.26</v>
      </c>
      <c r="I276" s="18">
        <v>99.6</v>
      </c>
      <c r="J276" s="18">
        <v>99.63</v>
      </c>
      <c r="K276" s="18">
        <v>99.14</v>
      </c>
      <c r="L276" s="18">
        <v>99.05</v>
      </c>
      <c r="M276" s="18">
        <v>99.49</v>
      </c>
      <c r="N276" s="62">
        <f t="shared" si="13"/>
        <v>99.298333333333346</v>
      </c>
      <c r="O276" s="141"/>
      <c r="P276" s="63">
        <v>98.607500000000002</v>
      </c>
      <c r="Q276" s="5"/>
      <c r="R276" s="63">
        <v>97.74</v>
      </c>
    </row>
    <row r="277" spans="1:18" ht="15" customHeight="1" x14ac:dyDescent="0.25">
      <c r="B277" s="46"/>
      <c r="C277" s="46"/>
      <c r="D277" s="46"/>
      <c r="E277" s="66"/>
      <c r="F277" s="66"/>
      <c r="G277" s="46"/>
      <c r="H277" s="46"/>
      <c r="I277" s="46"/>
      <c r="J277" s="46"/>
      <c r="K277" s="46"/>
      <c r="L277" s="46"/>
      <c r="M277" s="46"/>
      <c r="N277" s="48"/>
      <c r="P277" s="48"/>
      <c r="Q277" s="48"/>
      <c r="R277" s="48"/>
    </row>
    <row r="278" spans="1:18" ht="15" customHeight="1" x14ac:dyDescent="0.3">
      <c r="A278" s="12" t="s">
        <v>20</v>
      </c>
      <c r="B278" s="317" t="s">
        <v>89</v>
      </c>
      <c r="C278" s="317"/>
      <c r="D278" s="317"/>
      <c r="E278" s="317"/>
      <c r="F278" s="317"/>
      <c r="G278" s="317"/>
      <c r="H278" s="317"/>
      <c r="I278" s="317"/>
      <c r="J278" s="317"/>
      <c r="K278" s="317"/>
      <c r="L278" s="317"/>
      <c r="M278" s="317"/>
      <c r="N278" s="204">
        <v>96.6</v>
      </c>
      <c r="O278" s="200"/>
      <c r="P278" s="107"/>
      <c r="Q278" s="112"/>
      <c r="R278" s="107"/>
    </row>
    <row r="279" spans="1:18" ht="15" customHeight="1" x14ac:dyDescent="0.3">
      <c r="A279" s="12" t="s">
        <v>22</v>
      </c>
      <c r="B279" s="318" t="s">
        <v>90</v>
      </c>
      <c r="C279" s="318"/>
      <c r="D279" s="318"/>
      <c r="E279" s="318"/>
      <c r="F279" s="318"/>
      <c r="G279" s="318"/>
      <c r="H279" s="318"/>
      <c r="I279" s="318"/>
      <c r="J279" s="318"/>
      <c r="K279" s="318"/>
      <c r="L279" s="318"/>
      <c r="M279" s="318"/>
      <c r="N279" s="205">
        <v>94</v>
      </c>
      <c r="O279" s="106"/>
      <c r="P279" s="109"/>
      <c r="Q279" s="114"/>
      <c r="R279" s="109"/>
    </row>
    <row r="280" spans="1:18" ht="15" customHeight="1" x14ac:dyDescent="0.3">
      <c r="A280" s="12"/>
      <c r="B280" s="118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12"/>
      <c r="P280" s="109"/>
      <c r="Q280" s="114"/>
      <c r="R280" s="109"/>
    </row>
    <row r="281" spans="1:18" s="2" customFormat="1" ht="14.25" customHeight="1" x14ac:dyDescent="0.3">
      <c r="A281" s="132" t="s">
        <v>67</v>
      </c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131"/>
      <c r="P281" s="35"/>
      <c r="Q281" s="35"/>
      <c r="R281" s="35"/>
    </row>
    <row r="282" spans="1:18" s="3" customFormat="1" ht="14.25" customHeight="1" x14ac:dyDescent="0.3">
      <c r="A282" s="144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1"/>
      <c r="P282" s="130"/>
      <c r="Q282" s="35"/>
      <c r="R282" s="130"/>
    </row>
    <row r="283" spans="1:18" ht="23.25" customHeight="1" x14ac:dyDescent="0.25">
      <c r="A283" s="145"/>
      <c r="B283" s="127" t="s">
        <v>1</v>
      </c>
      <c r="C283" s="127" t="s">
        <v>2</v>
      </c>
      <c r="D283" s="127" t="s">
        <v>3</v>
      </c>
      <c r="E283" s="127" t="s">
        <v>4</v>
      </c>
      <c r="F283" s="127" t="s">
        <v>5</v>
      </c>
      <c r="G283" s="127" t="s">
        <v>6</v>
      </c>
      <c r="H283" s="127" t="s">
        <v>7</v>
      </c>
      <c r="I283" s="127" t="s">
        <v>8</v>
      </c>
      <c r="J283" s="127" t="s">
        <v>9</v>
      </c>
      <c r="K283" s="127" t="s">
        <v>10</v>
      </c>
      <c r="L283" s="127" t="s">
        <v>11</v>
      </c>
      <c r="M283" s="127" t="s">
        <v>12</v>
      </c>
      <c r="N283" s="146" t="s">
        <v>161</v>
      </c>
      <c r="O283" s="137"/>
      <c r="P283" s="147" t="s">
        <v>150</v>
      </c>
      <c r="Q283" s="139"/>
      <c r="R283" s="147" t="s">
        <v>149</v>
      </c>
    </row>
    <row r="284" spans="1:18" ht="19.5" customHeight="1" x14ac:dyDescent="0.25">
      <c r="A284" s="166" t="s">
        <v>13</v>
      </c>
      <c r="B284" s="33">
        <v>98</v>
      </c>
      <c r="C284" s="33">
        <v>96.75</v>
      </c>
      <c r="D284" s="33">
        <v>97.63</v>
      </c>
      <c r="E284" s="33">
        <v>97.6</v>
      </c>
      <c r="F284" s="33">
        <v>96.388000000000005</v>
      </c>
      <c r="G284" s="33">
        <v>100</v>
      </c>
      <c r="H284" s="33">
        <v>97.6</v>
      </c>
      <c r="I284" s="33">
        <v>96.63</v>
      </c>
      <c r="J284" s="33">
        <v>95.88</v>
      </c>
      <c r="K284" s="33">
        <v>97.2</v>
      </c>
      <c r="L284" s="33">
        <v>96.38</v>
      </c>
      <c r="M284" s="33">
        <v>97.25</v>
      </c>
      <c r="N284" s="62">
        <f>AVERAGE(B284:M284)</f>
        <v>97.275666666666666</v>
      </c>
      <c r="O284" s="110"/>
      <c r="P284" s="62">
        <v>97.466250000000002</v>
      </c>
      <c r="Q284" s="5"/>
      <c r="R284" s="63">
        <v>97.13</v>
      </c>
    </row>
    <row r="285" spans="1:18" ht="19.5" customHeight="1" x14ac:dyDescent="0.25">
      <c r="A285" s="148" t="s">
        <v>14</v>
      </c>
      <c r="B285" s="33">
        <v>96.58</v>
      </c>
      <c r="C285" s="33">
        <v>96.15</v>
      </c>
      <c r="D285" s="33">
        <v>97.33</v>
      </c>
      <c r="E285" s="33">
        <v>97.21</v>
      </c>
      <c r="F285" s="33">
        <v>97.25</v>
      </c>
      <c r="G285" s="33">
        <v>100</v>
      </c>
      <c r="H285" s="33">
        <v>97.39</v>
      </c>
      <c r="I285" s="33">
        <v>96.76</v>
      </c>
      <c r="J285" s="33">
        <v>95.33</v>
      </c>
      <c r="K285" s="33">
        <v>95.51</v>
      </c>
      <c r="L285" s="33">
        <v>97.28</v>
      </c>
      <c r="M285" s="33">
        <v>96.5</v>
      </c>
      <c r="N285" s="62">
        <f t="shared" ref="N285:N290" si="14">AVERAGE(B285:M285)</f>
        <v>96.94083333333333</v>
      </c>
      <c r="P285" s="62">
        <v>97.396250000000009</v>
      </c>
      <c r="Q285" s="5"/>
      <c r="R285" s="63">
        <v>97.2</v>
      </c>
    </row>
    <row r="286" spans="1:18" ht="19.5" customHeight="1" x14ac:dyDescent="0.25">
      <c r="A286" s="148" t="s">
        <v>68</v>
      </c>
      <c r="B286" s="33">
        <v>96.17</v>
      </c>
      <c r="C286" s="33">
        <v>97.83</v>
      </c>
      <c r="D286" s="33">
        <v>97.7</v>
      </c>
      <c r="E286" s="33">
        <v>96.67</v>
      </c>
      <c r="F286" s="33">
        <v>97.67</v>
      </c>
      <c r="G286" s="33"/>
      <c r="H286" s="33">
        <v>98.83</v>
      </c>
      <c r="I286" s="33">
        <v>97.67</v>
      </c>
      <c r="J286" s="33">
        <v>97.23</v>
      </c>
      <c r="K286" s="33">
        <v>97</v>
      </c>
      <c r="L286" s="33">
        <v>97.92</v>
      </c>
      <c r="M286" s="33">
        <v>97.43</v>
      </c>
      <c r="N286" s="62">
        <f t="shared" si="14"/>
        <v>97.465454545454534</v>
      </c>
      <c r="P286" s="62">
        <v>97.211249999999993</v>
      </c>
      <c r="Q286" s="5"/>
      <c r="R286" s="63">
        <v>97.27</v>
      </c>
    </row>
    <row r="287" spans="1:18" ht="19.5" customHeight="1" x14ac:dyDescent="0.25">
      <c r="A287" s="148" t="s">
        <v>69</v>
      </c>
      <c r="B287" s="45">
        <v>97.11</v>
      </c>
      <c r="C287" s="45" t="s">
        <v>18</v>
      </c>
      <c r="D287" s="45" t="s">
        <v>18</v>
      </c>
      <c r="E287" s="45">
        <v>96</v>
      </c>
      <c r="F287" s="45" t="s">
        <v>18</v>
      </c>
      <c r="G287" s="45" t="s">
        <v>18</v>
      </c>
      <c r="H287" s="45">
        <v>99.11</v>
      </c>
      <c r="I287" s="45" t="s">
        <v>18</v>
      </c>
      <c r="J287" s="33" t="s">
        <v>18</v>
      </c>
      <c r="K287" s="33">
        <v>97.33</v>
      </c>
      <c r="L287" s="33" t="s">
        <v>18</v>
      </c>
      <c r="M287" s="33" t="s">
        <v>18</v>
      </c>
      <c r="N287" s="62">
        <f t="shared" si="14"/>
        <v>97.387500000000003</v>
      </c>
      <c r="P287" s="62">
        <v>98.5</v>
      </c>
      <c r="Q287" s="5"/>
      <c r="R287" s="63">
        <v>97.25</v>
      </c>
    </row>
    <row r="288" spans="1:18" ht="19.5" customHeight="1" x14ac:dyDescent="0.25">
      <c r="A288" s="148" t="s">
        <v>16</v>
      </c>
      <c r="B288" s="45">
        <v>98.75</v>
      </c>
      <c r="C288" s="45">
        <v>97.5</v>
      </c>
      <c r="D288" s="45">
        <v>98.5</v>
      </c>
      <c r="E288" s="45">
        <v>99.25</v>
      </c>
      <c r="F288" s="45">
        <v>97.5</v>
      </c>
      <c r="G288" s="45">
        <v>100</v>
      </c>
      <c r="H288" s="45">
        <v>98.25</v>
      </c>
      <c r="I288" s="45">
        <v>96.75</v>
      </c>
      <c r="J288" s="33">
        <v>97.17</v>
      </c>
      <c r="K288" s="33">
        <v>98</v>
      </c>
      <c r="L288" s="33">
        <v>97.25</v>
      </c>
      <c r="M288" s="33">
        <v>98.83</v>
      </c>
      <c r="N288" s="62">
        <f t="shared" si="14"/>
        <v>98.145833333333329</v>
      </c>
      <c r="P288" s="62">
        <v>98.761250000000004</v>
      </c>
      <c r="Q288" s="5"/>
      <c r="R288" s="63">
        <v>98.02</v>
      </c>
    </row>
    <row r="289" spans="1:18" ht="19.5" customHeight="1" x14ac:dyDescent="0.25">
      <c r="A289" s="148" t="s">
        <v>17</v>
      </c>
      <c r="B289" s="45">
        <v>97.06</v>
      </c>
      <c r="C289" s="45">
        <v>98.75</v>
      </c>
      <c r="D289" s="45">
        <v>99.25</v>
      </c>
      <c r="E289" s="45">
        <v>98.5</v>
      </c>
      <c r="F289" s="45">
        <v>98</v>
      </c>
      <c r="G289" s="45">
        <v>100</v>
      </c>
      <c r="H289" s="45">
        <v>96.61</v>
      </c>
      <c r="I289" s="45">
        <v>98.25</v>
      </c>
      <c r="J289" s="33">
        <v>98.75</v>
      </c>
      <c r="K289" s="33">
        <v>97.98</v>
      </c>
      <c r="L289" s="33">
        <v>98.75</v>
      </c>
      <c r="M289" s="33">
        <v>98.25</v>
      </c>
      <c r="N289" s="62">
        <f t="shared" si="14"/>
        <v>98.345833333333346</v>
      </c>
      <c r="P289" s="62">
        <v>98.632499999999993</v>
      </c>
      <c r="Q289" s="5"/>
      <c r="R289" s="63">
        <v>98.37</v>
      </c>
    </row>
    <row r="290" spans="1:18" ht="19.5" customHeight="1" x14ac:dyDescent="0.25">
      <c r="A290" s="148" t="s">
        <v>70</v>
      </c>
      <c r="B290" s="246">
        <v>96.92</v>
      </c>
      <c r="C290" s="33">
        <v>98.05</v>
      </c>
      <c r="D290" s="33">
        <v>97</v>
      </c>
      <c r="E290" s="33">
        <v>96.75</v>
      </c>
      <c r="F290" s="33">
        <v>97.92</v>
      </c>
      <c r="G290" s="33">
        <v>100</v>
      </c>
      <c r="H290" s="33">
        <v>97.17</v>
      </c>
      <c r="I290" s="33">
        <v>96.63</v>
      </c>
      <c r="J290" s="33">
        <v>98.03</v>
      </c>
      <c r="K290" s="33">
        <v>97.1</v>
      </c>
      <c r="L290" s="33">
        <v>97.27</v>
      </c>
      <c r="M290" s="33">
        <v>97.8</v>
      </c>
      <c r="N290" s="62">
        <f t="shared" si="14"/>
        <v>97.553333333333342</v>
      </c>
      <c r="O290" s="126"/>
      <c r="P290" s="62">
        <v>98.45</v>
      </c>
      <c r="Q290" s="5"/>
      <c r="R290" s="63">
        <v>97.8</v>
      </c>
    </row>
    <row r="291" spans="1:18" ht="10.5" customHeight="1" x14ac:dyDescent="0.25">
      <c r="A291" s="142"/>
      <c r="B291" s="52"/>
      <c r="C291" s="46"/>
      <c r="D291" s="46"/>
      <c r="E291" s="47"/>
      <c r="F291" s="46"/>
      <c r="G291" s="46"/>
      <c r="H291" s="46"/>
      <c r="I291" s="46"/>
      <c r="J291" s="46"/>
      <c r="K291" s="46"/>
      <c r="L291" s="46"/>
      <c r="M291" s="46"/>
      <c r="N291" s="48"/>
      <c r="O291" s="126"/>
      <c r="P291" s="5"/>
      <c r="Q291" s="5"/>
      <c r="R291" s="5"/>
    </row>
    <row r="292" spans="1:18" ht="20.5" customHeight="1" x14ac:dyDescent="0.25">
      <c r="A292" s="12" t="s">
        <v>20</v>
      </c>
      <c r="B292" s="304" t="s">
        <v>71</v>
      </c>
      <c r="C292" s="304"/>
      <c r="D292" s="304"/>
      <c r="E292" s="304"/>
      <c r="F292" s="304"/>
      <c r="G292" s="304"/>
      <c r="H292" s="304"/>
      <c r="I292" s="304"/>
      <c r="J292" s="304"/>
      <c r="K292" s="304"/>
      <c r="L292" s="304"/>
      <c r="M292" s="304"/>
      <c r="N292" s="191">
        <v>95</v>
      </c>
      <c r="O292" s="191"/>
      <c r="P292" s="191"/>
      <c r="Q292" s="49"/>
      <c r="R292" s="115"/>
    </row>
    <row r="293" spans="1:18" ht="20.5" customHeight="1" x14ac:dyDescent="0.3">
      <c r="A293" s="12" t="s">
        <v>22</v>
      </c>
      <c r="B293" s="310" t="s">
        <v>72</v>
      </c>
      <c r="C293" s="310"/>
      <c r="D293" s="310"/>
      <c r="E293" s="310"/>
      <c r="F293" s="310"/>
      <c r="G293" s="310"/>
      <c r="H293" s="310"/>
      <c r="I293" s="310"/>
      <c r="J293" s="310"/>
      <c r="K293" s="310"/>
      <c r="L293" s="310"/>
      <c r="M293" s="310"/>
      <c r="N293" s="194">
        <v>92</v>
      </c>
      <c r="O293" s="112"/>
      <c r="P293" s="109"/>
      <c r="Q293" s="114"/>
      <c r="R293" s="109"/>
    </row>
    <row r="294" spans="1:18" s="2" customFormat="1" ht="18.75" customHeight="1" x14ac:dyDescent="0.3">
      <c r="A294" s="132" t="s">
        <v>73</v>
      </c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50"/>
      <c r="M294" s="35"/>
      <c r="N294" s="35"/>
      <c r="O294" s="131"/>
      <c r="P294" s="35"/>
      <c r="Q294" s="35"/>
      <c r="R294" s="35"/>
    </row>
    <row r="295" spans="1:18" ht="14.25" customHeight="1" x14ac:dyDescent="0.3">
      <c r="A295" s="144"/>
    </row>
    <row r="296" spans="1:18" ht="21.75" customHeight="1" x14ac:dyDescent="0.25">
      <c r="A296" s="145"/>
      <c r="B296" s="127" t="s">
        <v>1</v>
      </c>
      <c r="C296" s="127" t="s">
        <v>2</v>
      </c>
      <c r="D296" s="127" t="s">
        <v>3</v>
      </c>
      <c r="E296" s="127" t="s">
        <v>4</v>
      </c>
      <c r="F296" s="127" t="s">
        <v>5</v>
      </c>
      <c r="G296" s="127" t="s">
        <v>6</v>
      </c>
      <c r="H296" s="127" t="s">
        <v>7</v>
      </c>
      <c r="I296" s="127" t="s">
        <v>8</v>
      </c>
      <c r="J296" s="127" t="s">
        <v>9</v>
      </c>
      <c r="K296" s="127" t="s">
        <v>10</v>
      </c>
      <c r="L296" s="127" t="s">
        <v>11</v>
      </c>
      <c r="M296" s="127" t="s">
        <v>12</v>
      </c>
      <c r="N296" s="146" t="s">
        <v>161</v>
      </c>
      <c r="O296" s="137"/>
      <c r="P296" s="147" t="s">
        <v>150</v>
      </c>
      <c r="Q296" s="139"/>
      <c r="R296" s="147" t="s">
        <v>149</v>
      </c>
    </row>
    <row r="297" spans="1:18" ht="18.75" customHeight="1" x14ac:dyDescent="0.25">
      <c r="A297" s="148" t="s">
        <v>13</v>
      </c>
      <c r="B297" s="208">
        <v>99.96</v>
      </c>
      <c r="C297" s="208">
        <v>99.87</v>
      </c>
      <c r="D297" s="208">
        <v>99.75</v>
      </c>
      <c r="E297" s="208">
        <v>99.47</v>
      </c>
      <c r="F297" s="208">
        <v>99.42</v>
      </c>
      <c r="G297" s="208">
        <v>99.86</v>
      </c>
      <c r="H297" s="208">
        <v>99.99</v>
      </c>
      <c r="I297" s="208">
        <v>99.64</v>
      </c>
      <c r="J297" s="208">
        <v>99.79</v>
      </c>
      <c r="K297" s="18">
        <v>99.67</v>
      </c>
      <c r="L297" s="18">
        <v>99.37</v>
      </c>
      <c r="M297" s="18">
        <v>99.66</v>
      </c>
      <c r="N297" s="62">
        <f>AVERAGE(B297:M297)</f>
        <v>99.704166666666666</v>
      </c>
      <c r="O297" s="52"/>
      <c r="P297" s="62">
        <v>99.191666666666663</v>
      </c>
      <c r="Q297" s="5"/>
      <c r="R297" s="19">
        <v>99.5</v>
      </c>
    </row>
    <row r="298" spans="1:18" ht="18" customHeight="1" x14ac:dyDescent="0.25">
      <c r="A298" s="148" t="s">
        <v>14</v>
      </c>
      <c r="B298" s="208">
        <v>99.88</v>
      </c>
      <c r="C298" s="208">
        <v>99.32</v>
      </c>
      <c r="D298" s="208">
        <v>99.46</v>
      </c>
      <c r="E298" s="208">
        <v>99.09</v>
      </c>
      <c r="F298" s="208">
        <v>99.82</v>
      </c>
      <c r="G298" s="208">
        <v>99.7</v>
      </c>
      <c r="H298" s="213">
        <v>98.03</v>
      </c>
      <c r="I298" s="213">
        <v>99.72</v>
      </c>
      <c r="J298" s="213">
        <v>99.86</v>
      </c>
      <c r="K298" s="213">
        <v>99.25</v>
      </c>
      <c r="L298" s="213">
        <v>99.35</v>
      </c>
      <c r="M298" s="213">
        <v>99.43</v>
      </c>
      <c r="N298" s="62">
        <f t="shared" ref="N298:N302" si="15">AVERAGE(B298:M298)</f>
        <v>99.409166666666678</v>
      </c>
      <c r="O298" s="52"/>
      <c r="P298" s="62">
        <v>99.05916666666667</v>
      </c>
      <c r="Q298" s="5"/>
      <c r="R298" s="19">
        <v>99.3</v>
      </c>
    </row>
    <row r="299" spans="1:18" ht="19.5" customHeight="1" x14ac:dyDescent="0.25">
      <c r="A299" s="148" t="s">
        <v>15</v>
      </c>
      <c r="B299" s="208">
        <v>99.98</v>
      </c>
      <c r="C299" s="208">
        <v>99.82</v>
      </c>
      <c r="D299" s="208">
        <v>99.59</v>
      </c>
      <c r="E299" s="208">
        <v>99.43</v>
      </c>
      <c r="F299" s="208">
        <v>99.9</v>
      </c>
      <c r="G299" s="208">
        <v>99.79</v>
      </c>
      <c r="H299" s="213">
        <v>99.99</v>
      </c>
      <c r="I299" s="213">
        <v>99.38</v>
      </c>
      <c r="J299" s="213">
        <v>99.91</v>
      </c>
      <c r="K299" s="213">
        <v>99.43</v>
      </c>
      <c r="L299" s="213">
        <v>99.48</v>
      </c>
      <c r="M299" s="213">
        <v>99.33</v>
      </c>
      <c r="N299" s="62">
        <f t="shared" si="15"/>
        <v>99.669166666666669</v>
      </c>
      <c r="O299" s="52"/>
      <c r="P299" s="62">
        <v>99.169749999999979</v>
      </c>
      <c r="Q299" s="5"/>
      <c r="R299" s="19">
        <v>99.52</v>
      </c>
    </row>
    <row r="300" spans="1:18" ht="17.25" customHeight="1" x14ac:dyDescent="0.25">
      <c r="A300" s="148" t="s">
        <v>16</v>
      </c>
      <c r="B300" s="208">
        <v>99.98</v>
      </c>
      <c r="C300" s="208">
        <v>99.76</v>
      </c>
      <c r="D300" s="208">
        <v>97.97</v>
      </c>
      <c r="E300" s="208">
        <v>99.43</v>
      </c>
      <c r="F300" s="208">
        <v>99.87</v>
      </c>
      <c r="G300" s="208">
        <v>99.72</v>
      </c>
      <c r="H300" s="213">
        <v>99.99</v>
      </c>
      <c r="I300" s="213">
        <v>99.98</v>
      </c>
      <c r="J300" s="213">
        <v>99.93</v>
      </c>
      <c r="K300" s="213">
        <v>99.04</v>
      </c>
      <c r="L300" s="213">
        <v>99.08</v>
      </c>
      <c r="M300" s="213">
        <v>98.93</v>
      </c>
      <c r="N300" s="62">
        <f t="shared" si="15"/>
        <v>99.473333333333343</v>
      </c>
      <c r="O300" s="52"/>
      <c r="P300" s="62">
        <v>98.796666666666681</v>
      </c>
      <c r="Q300" s="5"/>
      <c r="R300" s="19">
        <v>99.59</v>
      </c>
    </row>
    <row r="301" spans="1:18" ht="17.25" customHeight="1" x14ac:dyDescent="0.25">
      <c r="A301" s="148" t="s">
        <v>17</v>
      </c>
      <c r="B301" s="208">
        <v>100</v>
      </c>
      <c r="C301" s="208">
        <v>99.97</v>
      </c>
      <c r="D301" s="208">
        <v>97.44</v>
      </c>
      <c r="E301" s="208">
        <v>98.28</v>
      </c>
      <c r="F301" s="208">
        <v>99.78</v>
      </c>
      <c r="G301" s="208">
        <v>97.21</v>
      </c>
      <c r="H301" s="213">
        <v>99.26</v>
      </c>
      <c r="I301" s="213">
        <v>99.53</v>
      </c>
      <c r="J301" s="213">
        <v>99.38</v>
      </c>
      <c r="K301" s="213">
        <v>96.87</v>
      </c>
      <c r="L301" s="213">
        <v>98.32</v>
      </c>
      <c r="M301" s="213">
        <v>99.62</v>
      </c>
      <c r="N301" s="62">
        <f t="shared" si="15"/>
        <v>98.804999999999993</v>
      </c>
      <c r="O301" s="52"/>
      <c r="P301" s="62">
        <v>99.483333333333334</v>
      </c>
      <c r="Q301" s="5"/>
      <c r="R301" s="19">
        <v>99.64</v>
      </c>
    </row>
    <row r="302" spans="1:18" ht="18.75" customHeight="1" x14ac:dyDescent="0.25">
      <c r="A302" s="148" t="s">
        <v>19</v>
      </c>
      <c r="B302" s="208">
        <v>100</v>
      </c>
      <c r="C302" s="208">
        <v>99.89</v>
      </c>
      <c r="D302" s="208">
        <v>100</v>
      </c>
      <c r="E302" s="208">
        <v>100</v>
      </c>
      <c r="F302" s="208">
        <v>100</v>
      </c>
      <c r="G302" s="208">
        <v>99.44</v>
      </c>
      <c r="H302" s="213">
        <v>100</v>
      </c>
      <c r="I302" s="213">
        <v>99.67</v>
      </c>
      <c r="J302" s="213">
        <v>99.91</v>
      </c>
      <c r="K302" s="213">
        <v>99.91</v>
      </c>
      <c r="L302" s="213">
        <v>99.05</v>
      </c>
      <c r="M302" s="213">
        <v>96.85</v>
      </c>
      <c r="N302" s="62">
        <f t="shared" si="15"/>
        <v>99.559999999999988</v>
      </c>
      <c r="O302" s="52"/>
      <c r="P302" s="62">
        <v>174.48916666666665</v>
      </c>
      <c r="Q302" s="5"/>
      <c r="R302" s="19">
        <v>99.31</v>
      </c>
    </row>
    <row r="303" spans="1:18" ht="14.25" customHeight="1" x14ac:dyDescent="0.25">
      <c r="A303" s="142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51"/>
      <c r="P303" s="131"/>
      <c r="Q303" s="131"/>
      <c r="R303" s="131"/>
    </row>
    <row r="304" spans="1:18" ht="19.5" customHeight="1" x14ac:dyDescent="0.3">
      <c r="A304" s="12" t="s">
        <v>20</v>
      </c>
      <c r="B304" s="292" t="s">
        <v>74</v>
      </c>
      <c r="C304" s="292"/>
      <c r="D304" s="292"/>
      <c r="E304" s="292"/>
      <c r="F304" s="292"/>
      <c r="G304" s="292"/>
      <c r="H304" s="292"/>
      <c r="I304" s="292"/>
      <c r="J304" s="292"/>
      <c r="K304" s="292"/>
      <c r="L304" s="292"/>
      <c r="M304" s="292"/>
      <c r="N304" s="293">
        <v>98</v>
      </c>
      <c r="O304" s="293"/>
    </row>
    <row r="305" spans="1:18" ht="18.75" customHeight="1" x14ac:dyDescent="0.3">
      <c r="A305" s="12" t="s">
        <v>22</v>
      </c>
      <c r="B305" s="296" t="s">
        <v>75</v>
      </c>
      <c r="C305" s="296"/>
      <c r="D305" s="296"/>
      <c r="E305" s="296"/>
      <c r="F305" s="296"/>
      <c r="G305" s="296"/>
      <c r="H305" s="296"/>
      <c r="I305" s="296"/>
      <c r="J305" s="296"/>
      <c r="K305" s="296"/>
      <c r="L305" s="296"/>
      <c r="M305" s="296"/>
      <c r="N305" s="287">
        <v>93</v>
      </c>
      <c r="O305" s="287"/>
    </row>
    <row r="306" spans="1:18" ht="18.75" customHeight="1" x14ac:dyDescent="0.3">
      <c r="A306" s="194"/>
      <c r="B306" s="225"/>
      <c r="C306" s="225"/>
      <c r="D306" s="225"/>
      <c r="E306" s="225"/>
      <c r="F306" s="225"/>
      <c r="G306" s="225"/>
      <c r="H306" s="225"/>
      <c r="I306" s="225"/>
      <c r="J306" s="225"/>
      <c r="K306" s="225"/>
      <c r="L306" s="225"/>
      <c r="M306" s="225"/>
      <c r="N306" s="226"/>
      <c r="O306" s="226"/>
    </row>
    <row r="307" spans="1:18" s="2" customFormat="1" ht="15" customHeight="1" x14ac:dyDescent="0.3">
      <c r="A307" s="132" t="s">
        <v>91</v>
      </c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131"/>
      <c r="P307" s="35"/>
      <c r="Q307" s="35"/>
      <c r="R307" s="35"/>
    </row>
    <row r="308" spans="1:18" ht="15" customHeight="1" x14ac:dyDescent="0.3">
      <c r="A308" s="149"/>
    </row>
    <row r="309" spans="1:18" ht="15" customHeight="1" x14ac:dyDescent="0.25">
      <c r="A309" s="145"/>
      <c r="B309" s="127" t="s">
        <v>1</v>
      </c>
      <c r="C309" s="127" t="s">
        <v>2</v>
      </c>
      <c r="D309" s="127" t="s">
        <v>3</v>
      </c>
      <c r="E309" s="127" t="s">
        <v>4</v>
      </c>
      <c r="F309" s="127" t="s">
        <v>5</v>
      </c>
      <c r="G309" s="127" t="s">
        <v>6</v>
      </c>
      <c r="H309" s="127" t="s">
        <v>7</v>
      </c>
      <c r="I309" s="127" t="s">
        <v>8</v>
      </c>
      <c r="J309" s="127" t="s">
        <v>9</v>
      </c>
      <c r="K309" s="127" t="s">
        <v>10</v>
      </c>
      <c r="L309" s="127" t="s">
        <v>11</v>
      </c>
      <c r="M309" s="127" t="s">
        <v>12</v>
      </c>
      <c r="N309" s="146" t="s">
        <v>161</v>
      </c>
      <c r="O309" s="137"/>
      <c r="P309" s="147" t="s">
        <v>150</v>
      </c>
      <c r="Q309" s="139"/>
      <c r="R309" s="147" t="s">
        <v>149</v>
      </c>
    </row>
    <row r="310" spans="1:18" ht="15" customHeight="1" x14ac:dyDescent="0.25">
      <c r="A310" s="148" t="s">
        <v>13</v>
      </c>
      <c r="B310" s="252">
        <v>85.87</v>
      </c>
      <c r="C310" s="253">
        <v>78.37</v>
      </c>
      <c r="D310" s="252">
        <v>93.84</v>
      </c>
      <c r="E310" s="18">
        <v>98.14</v>
      </c>
      <c r="F310" s="18">
        <v>99.6</v>
      </c>
      <c r="G310" s="18">
        <v>99.7</v>
      </c>
      <c r="H310" s="18">
        <v>100</v>
      </c>
      <c r="I310" s="18">
        <v>98.57</v>
      </c>
      <c r="J310" s="18">
        <v>100</v>
      </c>
      <c r="K310" s="18">
        <v>99.3</v>
      </c>
      <c r="L310" s="18">
        <v>100</v>
      </c>
      <c r="M310" s="18"/>
      <c r="N310" s="67">
        <f>AVERAGE(B310:M310)</f>
        <v>95.762727272727275</v>
      </c>
      <c r="P310" s="68">
        <v>99.93416666666667</v>
      </c>
      <c r="Q310" s="5"/>
      <c r="R310" s="68">
        <v>100</v>
      </c>
    </row>
    <row r="311" spans="1:18" ht="15" customHeight="1" x14ac:dyDescent="0.25">
      <c r="A311" s="148" t="s">
        <v>15</v>
      </c>
      <c r="B311" s="64">
        <v>98.5</v>
      </c>
      <c r="C311" s="168">
        <v>99.33</v>
      </c>
      <c r="D311" s="18">
        <v>99.73</v>
      </c>
      <c r="E311" s="18">
        <v>99.95</v>
      </c>
      <c r="F311" s="18">
        <v>99.45</v>
      </c>
      <c r="G311" s="18">
        <v>99.41</v>
      </c>
      <c r="H311" s="18">
        <v>100</v>
      </c>
      <c r="I311" s="18">
        <v>98.03</v>
      </c>
      <c r="J311" s="18">
        <v>100</v>
      </c>
      <c r="K311" s="18">
        <v>99.03</v>
      </c>
      <c r="L311" s="18">
        <v>99.98</v>
      </c>
      <c r="M311" s="18"/>
      <c r="N311" s="67">
        <f t="shared" ref="N311:N312" si="16">AVERAGE(B311:M311)</f>
        <v>99.400909090909082</v>
      </c>
      <c r="P311" s="68">
        <v>99.897499999999994</v>
      </c>
      <c r="Q311" s="5"/>
      <c r="R311" s="68">
        <v>99.83</v>
      </c>
    </row>
    <row r="312" spans="1:18" ht="15" customHeight="1" x14ac:dyDescent="0.25">
      <c r="A312" s="148" t="s">
        <v>142</v>
      </c>
      <c r="B312" s="18">
        <v>99.98</v>
      </c>
      <c r="C312" s="168">
        <v>100</v>
      </c>
      <c r="D312" s="18">
        <v>100</v>
      </c>
      <c r="E312" s="18">
        <v>100</v>
      </c>
      <c r="F312" s="18">
        <v>100</v>
      </c>
      <c r="G312" s="18">
        <v>99.52</v>
      </c>
      <c r="H312" s="18">
        <v>100</v>
      </c>
      <c r="I312" s="18">
        <v>100</v>
      </c>
      <c r="J312" s="18">
        <v>100</v>
      </c>
      <c r="K312" s="18">
        <v>100</v>
      </c>
      <c r="L312" s="18">
        <v>99.67</v>
      </c>
      <c r="M312" s="18"/>
      <c r="N312" s="67">
        <f t="shared" si="16"/>
        <v>99.924545454545466</v>
      </c>
      <c r="O312" s="141"/>
      <c r="P312" s="68">
        <v>99.773333333333355</v>
      </c>
      <c r="Q312" s="5"/>
      <c r="R312" s="68">
        <v>99.67</v>
      </c>
    </row>
    <row r="313" spans="1:18" ht="15" customHeight="1" x14ac:dyDescent="0.3">
      <c r="A313" s="142"/>
      <c r="B313" s="69"/>
      <c r="C313" s="69"/>
      <c r="D313" s="69"/>
      <c r="E313" s="69" t="s">
        <v>92</v>
      </c>
      <c r="F313" s="69"/>
      <c r="G313" s="69"/>
      <c r="H313" s="69"/>
      <c r="I313" s="69"/>
      <c r="J313" s="69"/>
      <c r="K313" s="69"/>
      <c r="L313" s="69"/>
      <c r="M313" s="69"/>
      <c r="N313" s="70"/>
      <c r="P313" s="38"/>
      <c r="Q313" s="38"/>
      <c r="R313" s="38"/>
    </row>
    <row r="314" spans="1:18" ht="15" customHeight="1" x14ac:dyDescent="0.3">
      <c r="A314" s="12" t="s">
        <v>20</v>
      </c>
      <c r="B314" s="292" t="s">
        <v>93</v>
      </c>
      <c r="C314" s="292"/>
      <c r="D314" s="292"/>
      <c r="E314" s="292"/>
      <c r="F314" s="292"/>
      <c r="G314" s="292"/>
      <c r="H314" s="292"/>
      <c r="I314" s="292"/>
      <c r="J314" s="292"/>
      <c r="K314" s="292"/>
      <c r="L314" s="292"/>
      <c r="M314" s="292"/>
      <c r="N314" s="331">
        <v>98.5</v>
      </c>
      <c r="O314" s="331"/>
    </row>
    <row r="315" spans="1:18" ht="15" customHeight="1" x14ac:dyDescent="0.3">
      <c r="A315" s="12" t="s">
        <v>22</v>
      </c>
      <c r="B315" s="296" t="s">
        <v>94</v>
      </c>
      <c r="C315" s="296"/>
      <c r="D315" s="296"/>
      <c r="E315" s="296"/>
      <c r="F315" s="296"/>
      <c r="G315" s="296"/>
      <c r="H315" s="296"/>
      <c r="I315" s="296"/>
      <c r="J315" s="296"/>
      <c r="K315" s="296"/>
      <c r="L315" s="296"/>
      <c r="M315" s="296"/>
      <c r="N315" s="303">
        <v>95</v>
      </c>
      <c r="O315" s="303"/>
    </row>
    <row r="316" spans="1:18" ht="13.15" customHeight="1" x14ac:dyDescent="0.25">
      <c r="A316" s="12" t="s">
        <v>22</v>
      </c>
      <c r="B316" s="313" t="s">
        <v>36</v>
      </c>
      <c r="C316" s="313"/>
      <c r="D316" s="313"/>
      <c r="E316" s="313"/>
      <c r="F316" s="313"/>
      <c r="G316" s="313"/>
      <c r="H316" s="313"/>
      <c r="I316" s="313"/>
      <c r="J316" s="313"/>
      <c r="K316" s="313"/>
      <c r="L316" s="313"/>
      <c r="M316" s="313"/>
      <c r="N316" s="158">
        <v>7.2</v>
      </c>
      <c r="O316" s="158"/>
    </row>
    <row r="317" spans="1:18" ht="5.25" customHeight="1" x14ac:dyDescent="0.25">
      <c r="A317" s="12"/>
      <c r="B317" s="108"/>
      <c r="C317" s="108"/>
      <c r="D317" s="108"/>
      <c r="E317" s="108"/>
      <c r="F317" s="108"/>
      <c r="G317" s="158"/>
      <c r="H317" s="158"/>
      <c r="I317" s="158"/>
      <c r="J317" s="158"/>
      <c r="K317" s="158"/>
      <c r="L317" s="158"/>
      <c r="M317" s="158"/>
      <c r="N317" s="158"/>
      <c r="O317" s="158"/>
    </row>
    <row r="318" spans="1:18" ht="14.25" hidden="1" customHeight="1" x14ac:dyDescent="0.25">
      <c r="A318" s="220"/>
      <c r="B318" s="292"/>
      <c r="C318" s="297"/>
      <c r="D318" s="297"/>
      <c r="E318" s="297"/>
      <c r="F318" s="297"/>
      <c r="G318" s="297"/>
      <c r="H318" s="297"/>
      <c r="I318" s="297"/>
      <c r="J318" s="297"/>
      <c r="K318" s="297"/>
      <c r="L318" s="297"/>
      <c r="M318" s="297"/>
      <c r="N318" s="297"/>
      <c r="O318" s="297"/>
      <c r="P318" s="5"/>
    </row>
    <row r="319" spans="1:18" ht="12" hidden="1" customHeight="1" x14ac:dyDescent="0.25">
      <c r="A319" s="221"/>
      <c r="B319" s="314"/>
      <c r="C319" s="315"/>
      <c r="D319" s="315"/>
      <c r="E319" s="315"/>
      <c r="F319" s="315"/>
      <c r="G319" s="315"/>
      <c r="H319" s="315"/>
      <c r="I319" s="315"/>
      <c r="J319" s="315"/>
      <c r="K319" s="315"/>
      <c r="L319" s="315"/>
      <c r="M319" s="315"/>
      <c r="N319" s="315"/>
      <c r="O319" s="315"/>
    </row>
    <row r="320" spans="1:18" s="2" customFormat="1" ht="16.5" customHeight="1" x14ac:dyDescent="0.3">
      <c r="A320" s="132" t="s">
        <v>80</v>
      </c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131"/>
      <c r="P320" s="35"/>
      <c r="Q320" s="35"/>
      <c r="R320" s="35"/>
    </row>
    <row r="321" spans="1:18" ht="15.75" customHeight="1" x14ac:dyDescent="0.3">
      <c r="A321" s="144"/>
    </row>
    <row r="322" spans="1:18" ht="18.75" customHeight="1" x14ac:dyDescent="0.25">
      <c r="A322" s="145"/>
      <c r="B322" s="127" t="s">
        <v>1</v>
      </c>
      <c r="C322" s="127" t="s">
        <v>2</v>
      </c>
      <c r="D322" s="127" t="s">
        <v>3</v>
      </c>
      <c r="E322" s="127" t="s">
        <v>4</v>
      </c>
      <c r="F322" s="127" t="s">
        <v>5</v>
      </c>
      <c r="G322" s="127" t="s">
        <v>6</v>
      </c>
      <c r="H322" s="127" t="s">
        <v>7</v>
      </c>
      <c r="I322" s="127" t="s">
        <v>8</v>
      </c>
      <c r="J322" s="127" t="s">
        <v>9</v>
      </c>
      <c r="K322" s="127" t="s">
        <v>10</v>
      </c>
      <c r="L322" s="127" t="s">
        <v>11</v>
      </c>
      <c r="M322" s="127" t="s">
        <v>12</v>
      </c>
      <c r="N322" s="146" t="s">
        <v>161</v>
      </c>
      <c r="O322" s="137"/>
      <c r="P322" s="147" t="s">
        <v>150</v>
      </c>
      <c r="Q322" s="139"/>
      <c r="R322" s="147" t="s">
        <v>149</v>
      </c>
    </row>
    <row r="323" spans="1:18" ht="18.649999999999999" customHeight="1" x14ac:dyDescent="0.25">
      <c r="A323" s="160" t="s">
        <v>13</v>
      </c>
      <c r="B323" s="254">
        <v>0.998</v>
      </c>
      <c r="C323" s="254">
        <v>0.996</v>
      </c>
      <c r="D323" s="254">
        <v>0.996</v>
      </c>
      <c r="E323" s="254">
        <v>0.995</v>
      </c>
      <c r="F323" s="254">
        <v>0.996</v>
      </c>
      <c r="G323" s="254">
        <v>0.997</v>
      </c>
      <c r="H323" s="254">
        <v>0.998</v>
      </c>
      <c r="I323" s="254">
        <v>0.997</v>
      </c>
      <c r="J323" s="254">
        <v>0.997</v>
      </c>
      <c r="K323" s="254">
        <v>0.998</v>
      </c>
      <c r="L323" s="254">
        <v>0.998</v>
      </c>
      <c r="M323" s="254">
        <v>0.999</v>
      </c>
      <c r="N323" s="418">
        <f>AVERAGE(B323:M323)</f>
        <v>0.99708333333333332</v>
      </c>
      <c r="P323" s="418">
        <v>0.96609999999999996</v>
      </c>
      <c r="Q323" s="54"/>
      <c r="R323" s="53">
        <v>0.99070000000000003</v>
      </c>
    </row>
    <row r="324" spans="1:18" ht="18.649999999999999" customHeight="1" x14ac:dyDescent="0.25">
      <c r="A324" s="160" t="s">
        <v>14</v>
      </c>
      <c r="B324" s="254">
        <v>1</v>
      </c>
      <c r="C324" s="254">
        <v>1</v>
      </c>
      <c r="D324" s="254">
        <v>1</v>
      </c>
      <c r="E324" s="254">
        <v>1</v>
      </c>
      <c r="F324" s="254">
        <v>1</v>
      </c>
      <c r="G324" s="254">
        <v>1</v>
      </c>
      <c r="H324" s="254">
        <v>1</v>
      </c>
      <c r="I324" s="254">
        <v>1</v>
      </c>
      <c r="J324" s="254">
        <v>1</v>
      </c>
      <c r="K324" s="254">
        <v>1</v>
      </c>
      <c r="L324" s="254">
        <v>1</v>
      </c>
      <c r="M324" s="254">
        <v>1</v>
      </c>
      <c r="N324" s="418">
        <f t="shared" ref="N324:N327" si="17">AVERAGE(B324:M324)</f>
        <v>1</v>
      </c>
      <c r="P324" s="418">
        <v>0.8028333333333334</v>
      </c>
      <c r="Q324" s="54"/>
      <c r="R324" s="53">
        <v>1</v>
      </c>
    </row>
    <row r="325" spans="1:18" ht="18" customHeight="1" x14ac:dyDescent="0.25">
      <c r="A325" s="160" t="s">
        <v>15</v>
      </c>
      <c r="B325" s="254">
        <v>0.999</v>
      </c>
      <c r="C325" s="254">
        <v>0.999</v>
      </c>
      <c r="D325" s="254">
        <v>0.99990000000000001</v>
      </c>
      <c r="E325" s="254">
        <v>0.999</v>
      </c>
      <c r="F325" s="254">
        <v>0.999</v>
      </c>
      <c r="G325" s="254">
        <v>0.999</v>
      </c>
      <c r="H325" s="254">
        <v>0.999</v>
      </c>
      <c r="I325" s="254">
        <v>0.998</v>
      </c>
      <c r="J325" s="254">
        <v>0.999</v>
      </c>
      <c r="K325" s="254">
        <v>0.999</v>
      </c>
      <c r="L325" s="254">
        <v>0.999</v>
      </c>
      <c r="M325" s="254">
        <v>0.999</v>
      </c>
      <c r="N325" s="418">
        <f t="shared" si="17"/>
        <v>0.99899166666666683</v>
      </c>
      <c r="P325" s="418">
        <v>0.96830000000000005</v>
      </c>
      <c r="Q325" s="55"/>
      <c r="R325" s="53">
        <v>0.99539999999999995</v>
      </c>
    </row>
    <row r="326" spans="1:18" ht="18" customHeight="1" x14ac:dyDescent="0.25">
      <c r="A326" s="160" t="s">
        <v>16</v>
      </c>
      <c r="B326" s="254">
        <v>1</v>
      </c>
      <c r="C326" s="254">
        <v>1</v>
      </c>
      <c r="D326" s="254">
        <v>1</v>
      </c>
      <c r="E326" s="254">
        <v>1</v>
      </c>
      <c r="F326" s="254">
        <v>1</v>
      </c>
      <c r="G326" s="254">
        <v>1</v>
      </c>
      <c r="H326" s="254">
        <v>1</v>
      </c>
      <c r="I326" s="254">
        <v>1</v>
      </c>
      <c r="J326" s="254">
        <v>1</v>
      </c>
      <c r="K326" s="254">
        <v>1</v>
      </c>
      <c r="L326" s="254">
        <v>1</v>
      </c>
      <c r="M326" s="254">
        <v>1</v>
      </c>
      <c r="N326" s="418">
        <f t="shared" si="17"/>
        <v>1</v>
      </c>
      <c r="P326" s="418">
        <v>0.91893333333333338</v>
      </c>
      <c r="Q326" s="55"/>
      <c r="R326" s="53">
        <v>1</v>
      </c>
    </row>
    <row r="327" spans="1:18" ht="18.649999999999999" customHeight="1" x14ac:dyDescent="0.25">
      <c r="A327" s="160" t="s">
        <v>17</v>
      </c>
      <c r="B327" s="254">
        <v>1</v>
      </c>
      <c r="C327" s="254">
        <v>1</v>
      </c>
      <c r="D327" s="254">
        <v>1</v>
      </c>
      <c r="E327" s="254">
        <v>1</v>
      </c>
      <c r="F327" s="254">
        <v>1</v>
      </c>
      <c r="G327" s="254">
        <v>1</v>
      </c>
      <c r="H327" s="254">
        <v>1</v>
      </c>
      <c r="I327" s="254">
        <v>1</v>
      </c>
      <c r="J327" s="254">
        <v>1</v>
      </c>
      <c r="K327" s="254">
        <v>1</v>
      </c>
      <c r="L327" s="254">
        <v>1</v>
      </c>
      <c r="M327" s="254">
        <v>1</v>
      </c>
      <c r="N327" s="418">
        <f t="shared" si="17"/>
        <v>1</v>
      </c>
      <c r="P327" s="418">
        <v>0.91893333333333338</v>
      </c>
      <c r="Q327" s="55"/>
      <c r="R327" s="53">
        <v>1</v>
      </c>
    </row>
    <row r="328" spans="1:18" ht="12.75" customHeight="1" x14ac:dyDescent="0.25">
      <c r="A328" s="142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31"/>
      <c r="Q328" s="131"/>
      <c r="R328" s="131"/>
    </row>
    <row r="329" spans="1:18" ht="18" customHeight="1" x14ac:dyDescent="0.3">
      <c r="A329" s="12" t="s">
        <v>20</v>
      </c>
      <c r="B329" s="292" t="s">
        <v>81</v>
      </c>
      <c r="C329" s="292"/>
      <c r="D329" s="292"/>
      <c r="E329" s="292"/>
      <c r="F329" s="292"/>
      <c r="G329" s="292"/>
      <c r="H329" s="292"/>
      <c r="I329" s="292"/>
      <c r="J329" s="292"/>
      <c r="K329" s="292"/>
      <c r="L329" s="292"/>
      <c r="M329" s="292"/>
      <c r="N329" s="311"/>
      <c r="O329" s="311"/>
      <c r="P329" s="154"/>
    </row>
    <row r="330" spans="1:18" ht="17.25" customHeight="1" x14ac:dyDescent="0.3">
      <c r="A330" s="12" t="s">
        <v>22</v>
      </c>
      <c r="B330" s="296" t="s">
        <v>82</v>
      </c>
      <c r="C330" s="296"/>
      <c r="D330" s="296"/>
      <c r="E330" s="296"/>
      <c r="F330" s="296"/>
      <c r="G330" s="296"/>
      <c r="H330" s="296"/>
      <c r="I330" s="296"/>
      <c r="J330" s="296"/>
      <c r="K330" s="296"/>
      <c r="L330" s="296"/>
      <c r="M330" s="296"/>
      <c r="N330" s="312"/>
      <c r="O330" s="312"/>
    </row>
    <row r="331" spans="1:18" ht="15" customHeight="1" x14ac:dyDescent="0.3">
      <c r="A331" s="12"/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9"/>
      <c r="O331" s="109"/>
    </row>
    <row r="332" spans="1:18" ht="13" x14ac:dyDescent="0.3">
      <c r="A332" s="132" t="s">
        <v>152</v>
      </c>
      <c r="B332"/>
      <c r="C332"/>
      <c r="D332"/>
      <c r="E332"/>
      <c r="F332"/>
      <c r="G332"/>
      <c r="H332"/>
      <c r="I332"/>
      <c r="J332"/>
      <c r="K332"/>
      <c r="L332"/>
      <c r="M332"/>
      <c r="N332"/>
      <c r="O332" s="1"/>
      <c r="P332"/>
      <c r="Q332"/>
      <c r="R332"/>
    </row>
    <row r="333" spans="1:18" ht="14" x14ac:dyDescent="0.3">
      <c r="A333" s="239" t="s">
        <v>157</v>
      </c>
      <c r="B333"/>
      <c r="C333"/>
      <c r="D333"/>
      <c r="E333"/>
      <c r="F333"/>
      <c r="G333"/>
      <c r="H333"/>
      <c r="I333"/>
      <c r="J333"/>
      <c r="K333"/>
      <c r="L333"/>
      <c r="M333"/>
      <c r="N333"/>
      <c r="O333" s="58"/>
      <c r="P333"/>
      <c r="Q333"/>
      <c r="R333"/>
    </row>
    <row r="334" spans="1:18" ht="13" x14ac:dyDescent="0.25">
      <c r="A334" s="342" t="s">
        <v>30</v>
      </c>
      <c r="B334" s="326" t="s">
        <v>83</v>
      </c>
      <c r="C334" s="326"/>
      <c r="D334" s="326"/>
      <c r="E334" s="326" t="s">
        <v>77</v>
      </c>
      <c r="F334" s="326"/>
      <c r="G334" s="326"/>
      <c r="H334" s="326" t="s">
        <v>78</v>
      </c>
      <c r="I334" s="326"/>
      <c r="J334" s="326"/>
      <c r="K334" s="326" t="s">
        <v>79</v>
      </c>
      <c r="L334" s="326"/>
      <c r="M334" s="326"/>
      <c r="N334" s="343" t="s">
        <v>150</v>
      </c>
      <c r="O334" s="58"/>
      <c r="P334" s="343" t="s">
        <v>149</v>
      </c>
      <c r="Q334"/>
      <c r="R334"/>
    </row>
    <row r="335" spans="1:18" ht="13" x14ac:dyDescent="0.25">
      <c r="A335" s="342"/>
      <c r="B335" s="56">
        <v>2025</v>
      </c>
      <c r="C335" s="56">
        <v>2024</v>
      </c>
      <c r="D335" s="240" t="s">
        <v>158</v>
      </c>
      <c r="E335" s="56">
        <v>2025</v>
      </c>
      <c r="F335" s="56">
        <v>2024</v>
      </c>
      <c r="G335" s="240" t="s">
        <v>158</v>
      </c>
      <c r="H335" s="56">
        <v>2025</v>
      </c>
      <c r="I335" s="56">
        <v>2024</v>
      </c>
      <c r="J335" s="56" t="s">
        <v>84</v>
      </c>
      <c r="K335" s="56">
        <v>2025</v>
      </c>
      <c r="L335" s="56">
        <v>2024</v>
      </c>
      <c r="M335" s="56" t="s">
        <v>84</v>
      </c>
      <c r="N335" s="344"/>
      <c r="O335" s="238"/>
      <c r="P335" s="344"/>
      <c r="Q335"/>
      <c r="R335"/>
    </row>
    <row r="336" spans="1:18" ht="14" x14ac:dyDescent="0.25">
      <c r="A336" s="235" t="s">
        <v>159</v>
      </c>
      <c r="B336" s="241"/>
      <c r="C336" s="241">
        <v>0.8</v>
      </c>
      <c r="D336" s="242">
        <f>(B336-C336)/C336*100</f>
        <v>-100</v>
      </c>
      <c r="E336" s="243"/>
      <c r="F336" s="243">
        <v>0.625</v>
      </c>
      <c r="G336" s="242">
        <f>(E336-F336)/F336*100</f>
        <v>-100</v>
      </c>
      <c r="H336" s="243"/>
      <c r="I336" s="243">
        <v>0.76300000000000001</v>
      </c>
      <c r="J336" s="242">
        <f>(H336-I336)/I336*100</f>
        <v>-100</v>
      </c>
      <c r="K336" s="243"/>
      <c r="L336" s="243">
        <v>0.73199999999999998</v>
      </c>
      <c r="M336" s="242">
        <f>(K336-L336)/L336*100</f>
        <v>-100</v>
      </c>
      <c r="N336" s="57">
        <v>0.72799999999999998</v>
      </c>
      <c r="O336" s="237"/>
      <c r="P336" s="244">
        <v>1.0189999999999999</v>
      </c>
      <c r="Q336"/>
      <c r="R336"/>
    </row>
    <row r="337" spans="1:18" ht="14" x14ac:dyDescent="0.25">
      <c r="A337" s="245"/>
      <c r="B337" s="59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124"/>
      <c r="P337"/>
      <c r="Q337"/>
      <c r="R337"/>
    </row>
    <row r="338" spans="1:18" x14ac:dyDescent="0.25">
      <c r="A338" s="194" t="s">
        <v>20</v>
      </c>
      <c r="B338" s="292" t="s">
        <v>85</v>
      </c>
      <c r="C338" s="323"/>
      <c r="D338" s="323"/>
      <c r="E338" s="323"/>
      <c r="F338" s="323"/>
      <c r="G338" s="323"/>
      <c r="H338" s="323"/>
      <c r="I338" s="323"/>
      <c r="J338" s="323"/>
      <c r="K338" s="323"/>
      <c r="L338" s="323"/>
      <c r="M338" s="323"/>
      <c r="N338" s="238"/>
      <c r="O338" s="124"/>
      <c r="P338"/>
      <c r="Q338"/>
      <c r="R338"/>
    </row>
    <row r="339" spans="1:18" x14ac:dyDescent="0.25">
      <c r="A339" s="194" t="s">
        <v>22</v>
      </c>
      <c r="B339" s="296" t="s">
        <v>86</v>
      </c>
      <c r="C339" s="323"/>
      <c r="D339" s="323"/>
      <c r="E339" s="323"/>
      <c r="F339" s="323"/>
      <c r="G339" s="323"/>
      <c r="H339" s="323"/>
      <c r="I339" s="323"/>
      <c r="J339" s="323"/>
      <c r="K339" s="323"/>
      <c r="L339" s="323"/>
      <c r="M339" s="323"/>
      <c r="N339" s="237"/>
      <c r="O339" s="1"/>
      <c r="P339"/>
      <c r="Q339"/>
      <c r="R339"/>
    </row>
    <row r="340" spans="1:18" x14ac:dyDescent="0.25">
      <c r="A340" s="194"/>
      <c r="B340" s="289" t="s">
        <v>160</v>
      </c>
      <c r="C340" s="289"/>
      <c r="D340" s="289"/>
      <c r="E340" s="289"/>
      <c r="F340" s="289"/>
      <c r="G340" s="289"/>
      <c r="H340" s="289"/>
      <c r="I340" s="289"/>
      <c r="J340" s="289"/>
      <c r="K340" s="289"/>
      <c r="L340" s="289"/>
      <c r="M340" s="289"/>
      <c r="N340" s="289"/>
      <c r="O340" s="1"/>
      <c r="P340"/>
      <c r="Q340"/>
      <c r="R340"/>
    </row>
    <row r="341" spans="1:18" ht="15" customHeight="1" x14ac:dyDescent="0.3">
      <c r="A341" s="12"/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9"/>
      <c r="O341" s="112"/>
    </row>
    <row r="342" spans="1:18" ht="15" customHeight="1" x14ac:dyDescent="0.3">
      <c r="A342" s="12"/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9"/>
      <c r="O342" s="112"/>
    </row>
    <row r="343" spans="1:18" ht="15" customHeight="1" x14ac:dyDescent="0.3">
      <c r="A343" s="12"/>
      <c r="B343" s="108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9"/>
      <c r="O343" s="112"/>
    </row>
    <row r="344" spans="1:18" ht="15" customHeight="1" x14ac:dyDescent="0.3">
      <c r="A344" s="12" t="s">
        <v>138</v>
      </c>
      <c r="B344" s="108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9"/>
      <c r="O344" s="112"/>
    </row>
    <row r="346" spans="1:18" s="1" customFormat="1" ht="13.5" customHeight="1" x14ac:dyDescent="0.25">
      <c r="A346" s="131"/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</row>
  </sheetData>
  <mergeCells count="215">
    <mergeCell ref="K62:M62"/>
    <mergeCell ref="B242:E242"/>
    <mergeCell ref="F242:I242"/>
    <mergeCell ref="J242:M242"/>
    <mergeCell ref="B243:E243"/>
    <mergeCell ref="F243:I243"/>
    <mergeCell ref="J243:M243"/>
    <mergeCell ref="B236:E236"/>
    <mergeCell ref="F236:I236"/>
    <mergeCell ref="J236:M236"/>
    <mergeCell ref="B237:E237"/>
    <mergeCell ref="F237:I237"/>
    <mergeCell ref="J237:M237"/>
    <mergeCell ref="J235:M235"/>
    <mergeCell ref="F235:I235"/>
    <mergeCell ref="B235:E235"/>
    <mergeCell ref="J234:M234"/>
    <mergeCell ref="F234:I234"/>
    <mergeCell ref="B234:E234"/>
    <mergeCell ref="J233:M233"/>
    <mergeCell ref="F233:I233"/>
    <mergeCell ref="B233:E233"/>
    <mergeCell ref="B230:E230"/>
    <mergeCell ref="F230:I230"/>
    <mergeCell ref="J230:M230"/>
    <mergeCell ref="B231:E231"/>
    <mergeCell ref="F231:I231"/>
    <mergeCell ref="J231:M231"/>
    <mergeCell ref="B232:E232"/>
    <mergeCell ref="F232:I232"/>
    <mergeCell ref="J232:M232"/>
    <mergeCell ref="B142:D142"/>
    <mergeCell ref="E142:G142"/>
    <mergeCell ref="H142:J142"/>
    <mergeCell ref="K142:M142"/>
    <mergeCell ref="B143:D143"/>
    <mergeCell ref="E143:G143"/>
    <mergeCell ref="H143:J143"/>
    <mergeCell ref="K143:M143"/>
    <mergeCell ref="B193:M193"/>
    <mergeCell ref="B137:D137"/>
    <mergeCell ref="E137:G137"/>
    <mergeCell ref="H137:J137"/>
    <mergeCell ref="K137:M137"/>
    <mergeCell ref="B139:D139"/>
    <mergeCell ref="E139:G139"/>
    <mergeCell ref="H139:J139"/>
    <mergeCell ref="K139:M139"/>
    <mergeCell ref="B140:D140"/>
    <mergeCell ref="E140:G140"/>
    <mergeCell ref="H140:J140"/>
    <mergeCell ref="K140:M140"/>
    <mergeCell ref="B133:D133"/>
    <mergeCell ref="E133:G133"/>
    <mergeCell ref="H133:J133"/>
    <mergeCell ref="K133:M133"/>
    <mergeCell ref="B134:D134"/>
    <mergeCell ref="E134:G134"/>
    <mergeCell ref="H134:J134"/>
    <mergeCell ref="K134:M134"/>
    <mergeCell ref="B136:D136"/>
    <mergeCell ref="E136:G136"/>
    <mergeCell ref="H136:J136"/>
    <mergeCell ref="K136:M136"/>
    <mergeCell ref="B128:D128"/>
    <mergeCell ref="E128:G128"/>
    <mergeCell ref="H128:J128"/>
    <mergeCell ref="K128:M128"/>
    <mergeCell ref="B130:D130"/>
    <mergeCell ref="E130:G130"/>
    <mergeCell ref="H130:J130"/>
    <mergeCell ref="K130:M130"/>
    <mergeCell ref="B131:D131"/>
    <mergeCell ref="E131:G131"/>
    <mergeCell ref="H131:J131"/>
    <mergeCell ref="K131:M131"/>
    <mergeCell ref="E63:G63"/>
    <mergeCell ref="H63:J63"/>
    <mergeCell ref="K63:M63"/>
    <mergeCell ref="B126:D126"/>
    <mergeCell ref="E126:G126"/>
    <mergeCell ref="H126:J126"/>
    <mergeCell ref="K126:M126"/>
    <mergeCell ref="B127:D127"/>
    <mergeCell ref="E127:G127"/>
    <mergeCell ref="H127:J127"/>
    <mergeCell ref="K127:M127"/>
    <mergeCell ref="B63:D63"/>
    <mergeCell ref="B64:M64"/>
    <mergeCell ref="B65:D65"/>
    <mergeCell ref="E65:G65"/>
    <mergeCell ref="B104:D104"/>
    <mergeCell ref="F80:H80"/>
    <mergeCell ref="B91:D91"/>
    <mergeCell ref="B92:M92"/>
    <mergeCell ref="A334:A335"/>
    <mergeCell ref="B334:D334"/>
    <mergeCell ref="E334:G334"/>
    <mergeCell ref="H334:J334"/>
    <mergeCell ref="K334:M334"/>
    <mergeCell ref="N334:N335"/>
    <mergeCell ref="P334:P335"/>
    <mergeCell ref="B338:M338"/>
    <mergeCell ref="B339:M339"/>
    <mergeCell ref="B195:M195"/>
    <mergeCell ref="B196:M196"/>
    <mergeCell ref="B197:M197"/>
    <mergeCell ref="B198:M198"/>
    <mergeCell ref="B199:M199"/>
    <mergeCell ref="B200:M200"/>
    <mergeCell ref="A149:A151"/>
    <mergeCell ref="B149:M149"/>
    <mergeCell ref="B150:L150"/>
    <mergeCell ref="B151:M151"/>
    <mergeCell ref="B173:D173"/>
    <mergeCell ref="B174:M174"/>
    <mergeCell ref="B176:F176"/>
    <mergeCell ref="A146:A148"/>
    <mergeCell ref="B146:L146"/>
    <mergeCell ref="B147:L147"/>
    <mergeCell ref="B148:L148"/>
    <mergeCell ref="B119:D119"/>
    <mergeCell ref="B314:M314"/>
    <mergeCell ref="N314:O314"/>
    <mergeCell ref="B315:M315"/>
    <mergeCell ref="B340:N340"/>
    <mergeCell ref="N226:O226"/>
    <mergeCell ref="B225:M225"/>
    <mergeCell ref="N225:O225"/>
    <mergeCell ref="B226:M226"/>
    <mergeCell ref="B120:M120"/>
    <mergeCell ref="B121:M121"/>
    <mergeCell ref="B229:D229"/>
    <mergeCell ref="B201:M201"/>
    <mergeCell ref="B202:M202"/>
    <mergeCell ref="B258:M258"/>
    <mergeCell ref="B238:N238"/>
    <mergeCell ref="H60:J60"/>
    <mergeCell ref="K60:M60"/>
    <mergeCell ref="B57:D57"/>
    <mergeCell ref="E57:G57"/>
    <mergeCell ref="H57:J57"/>
    <mergeCell ref="K57:M57"/>
    <mergeCell ref="B58:D58"/>
    <mergeCell ref="E58:G58"/>
    <mergeCell ref="H58:J58"/>
    <mergeCell ref="K58:M58"/>
    <mergeCell ref="K61:M61"/>
    <mergeCell ref="B62:D62"/>
    <mergeCell ref="B329:M329"/>
    <mergeCell ref="N329:O329"/>
    <mergeCell ref="B330:M330"/>
    <mergeCell ref="N330:O330"/>
    <mergeCell ref="B316:M316"/>
    <mergeCell ref="B318:O318"/>
    <mergeCell ref="B319:O319"/>
    <mergeCell ref="B269:M269"/>
    <mergeCell ref="B278:M278"/>
    <mergeCell ref="B279:M279"/>
    <mergeCell ref="B244:N244"/>
    <mergeCell ref="B245:N245"/>
    <mergeCell ref="N258:O258"/>
    <mergeCell ref="B259:M259"/>
    <mergeCell ref="N259:O259"/>
    <mergeCell ref="N189:O189"/>
    <mergeCell ref="B189:M189"/>
    <mergeCell ref="B194:M194"/>
    <mergeCell ref="B79:M79"/>
    <mergeCell ref="N79:O79"/>
    <mergeCell ref="N315:O315"/>
    <mergeCell ref="B292:M292"/>
    <mergeCell ref="B43:D43"/>
    <mergeCell ref="B51:D51"/>
    <mergeCell ref="B59:D59"/>
    <mergeCell ref="E59:G59"/>
    <mergeCell ref="H59:J59"/>
    <mergeCell ref="K59:M59"/>
    <mergeCell ref="B60:D60"/>
    <mergeCell ref="E60:G60"/>
    <mergeCell ref="B44:M44"/>
    <mergeCell ref="B45:M45"/>
    <mergeCell ref="B52:M52"/>
    <mergeCell ref="B293:M293"/>
    <mergeCell ref="B304:M304"/>
    <mergeCell ref="N304:O304"/>
    <mergeCell ref="B305:M305"/>
    <mergeCell ref="N305:O305"/>
    <mergeCell ref="B268:M268"/>
    <mergeCell ref="B61:D61"/>
    <mergeCell ref="E61:G61"/>
    <mergeCell ref="H61:J61"/>
    <mergeCell ref="B10:M10"/>
    <mergeCell ref="B11:M11"/>
    <mergeCell ref="N11:O11"/>
    <mergeCell ref="N24:O24"/>
    <mergeCell ref="B24:L24"/>
    <mergeCell ref="B25:L25"/>
    <mergeCell ref="B12:N12"/>
    <mergeCell ref="B187:D187"/>
    <mergeCell ref="B188:M188"/>
    <mergeCell ref="N188:O188"/>
    <mergeCell ref="B145:D145"/>
    <mergeCell ref="B175:M175"/>
    <mergeCell ref="N92:O92"/>
    <mergeCell ref="B93:M93"/>
    <mergeCell ref="N93:O93"/>
    <mergeCell ref="B77:D77"/>
    <mergeCell ref="B105:M105"/>
    <mergeCell ref="B106:M106"/>
    <mergeCell ref="B37:O37"/>
    <mergeCell ref="E62:G62"/>
    <mergeCell ref="H62:J62"/>
    <mergeCell ref="B53:M53"/>
    <mergeCell ref="B78:M78"/>
    <mergeCell ref="N78:O78"/>
  </mergeCells>
  <conditionalFormatting sqref="J104">
    <cfRule type="cellIs" dxfId="233" priority="1210" stopIfTrue="1" operator="between">
      <formula>91</formula>
      <formula>96</formula>
    </cfRule>
    <cfRule type="cellIs" dxfId="232" priority="1211" stopIfTrue="1" operator="lessThan">
      <formula>91</formula>
    </cfRule>
    <cfRule type="cellIs" dxfId="231" priority="1212" stopIfTrue="1" operator="greaterThan">
      <formula>96</formula>
    </cfRule>
  </conditionalFormatting>
  <conditionalFormatting sqref="R284:R290">
    <cfRule type="cellIs" dxfId="230" priority="1207" stopIfTrue="1" operator="between">
      <formula>91.5</formula>
      <formula>94.99</formula>
    </cfRule>
    <cfRule type="cellIs" dxfId="229" priority="1208" stopIfTrue="1" operator="lessThan">
      <formula>91.5</formula>
    </cfRule>
    <cfRule type="cellIs" dxfId="228" priority="1209" stopIfTrue="1" operator="greaterThan">
      <formula>94.99</formula>
    </cfRule>
  </conditionalFormatting>
  <conditionalFormatting sqref="N10">
    <cfRule type="cellIs" dxfId="227" priority="1157" stopIfTrue="1" operator="lessThan">
      <formula>"3.5"</formula>
    </cfRule>
  </conditionalFormatting>
  <conditionalFormatting sqref="G104 R99:R103">
    <cfRule type="cellIs" dxfId="226" priority="1107" stopIfTrue="1" operator="between">
      <formula>91.5</formula>
      <formula>97</formula>
    </cfRule>
    <cfRule type="cellIs" dxfId="225" priority="1108" stopIfTrue="1" operator="lessThan">
      <formula>91.5</formula>
    </cfRule>
    <cfRule type="cellIs" dxfId="224" priority="1109" stopIfTrue="1" operator="greaterThan">
      <formula>97</formula>
    </cfRule>
  </conditionalFormatting>
  <conditionalFormatting sqref="P274:P276 B274:N276 R274:R276">
    <cfRule type="cellIs" dxfId="223" priority="1104" stopIfTrue="1" operator="between">
      <formula>94</formula>
      <formula>96.6</formula>
    </cfRule>
    <cfRule type="cellIs" dxfId="222" priority="1105" stopIfTrue="1" operator="lessThan">
      <formula>94</formula>
    </cfRule>
    <cfRule type="cellIs" dxfId="221" priority="1106" stopIfTrue="1" operator="greaterThan">
      <formula>96.6</formula>
    </cfRule>
  </conditionalFormatting>
  <conditionalFormatting sqref="P310:P312">
    <cfRule type="cellIs" dxfId="220" priority="1101" stopIfTrue="1" operator="between">
      <formula>94</formula>
      <formula>97.5</formula>
    </cfRule>
    <cfRule type="cellIs" dxfId="219" priority="1102" stopIfTrue="1" operator="lessThan">
      <formula>94</formula>
    </cfRule>
    <cfRule type="cellIs" dxfId="218" priority="1103" stopIfTrue="1" operator="greaterThan">
      <formula>"97.5"</formula>
    </cfRule>
  </conditionalFormatting>
  <conditionalFormatting sqref="B266:E266 G266">
    <cfRule type="cellIs" dxfId="217" priority="1001" stopIfTrue="1" operator="lessThan">
      <formula>96.5</formula>
    </cfRule>
    <cfRule type="cellIs" dxfId="216" priority="1002" stopIfTrue="1" operator="between">
      <formula>96.5</formula>
      <formula>99</formula>
    </cfRule>
    <cfRule type="cellIs" dxfId="215" priority="1003" stopIfTrue="1" operator="greaterThan">
      <formula>99</formula>
    </cfRule>
  </conditionalFormatting>
  <conditionalFormatting sqref="B264:G265 N264:N266 D265:D266">
    <cfRule type="cellIs" dxfId="214" priority="998" stopIfTrue="1" operator="between">
      <formula>96</formula>
      <formula>98.5</formula>
    </cfRule>
    <cfRule type="cellIs" dxfId="213" priority="999" stopIfTrue="1" operator="lessThan">
      <formula>96</formula>
    </cfRule>
    <cfRule type="cellIs" dxfId="212" priority="1000" stopIfTrue="1" operator="greaterThan">
      <formula>98.5</formula>
    </cfRule>
  </conditionalFormatting>
  <conditionalFormatting sqref="P11">
    <cfRule type="cellIs" dxfId="211" priority="928" stopIfTrue="1" operator="between">
      <formula>3.5</formula>
      <formula>4</formula>
    </cfRule>
    <cfRule type="cellIs" dxfId="210" priority="929" stopIfTrue="1" operator="greaterThan">
      <formula>4</formula>
    </cfRule>
    <cfRule type="cellIs" dxfId="209" priority="930" stopIfTrue="1" operator="lessThan">
      <formula>3.5</formula>
    </cfRule>
    <cfRule type="cellIs" dxfId="208" priority="931" stopIfTrue="1" operator="between">
      <formula>3.5</formula>
      <formula>4</formula>
    </cfRule>
    <cfRule type="cellIs" dxfId="207" priority="932" stopIfTrue="1" operator="greaterThan">
      <formula>4</formula>
    </cfRule>
    <cfRule type="cellIs" dxfId="206" priority="933" stopIfTrue="1" operator="lessThan">
      <formula>3.5</formula>
    </cfRule>
  </conditionalFormatting>
  <conditionalFormatting sqref="P37">
    <cfRule type="cellIs" dxfId="205" priority="912" stopIfTrue="1" operator="lessThan">
      <formula>100</formula>
    </cfRule>
  </conditionalFormatting>
  <conditionalFormatting sqref="F266">
    <cfRule type="cellIs" dxfId="204" priority="852" stopIfTrue="1" operator="between">
      <formula>96</formula>
      <formula>98.5</formula>
    </cfRule>
    <cfRule type="cellIs" dxfId="203" priority="853" stopIfTrue="1" operator="lessThan">
      <formula>96</formula>
    </cfRule>
    <cfRule type="cellIs" dxfId="202" priority="854" stopIfTrue="1" operator="greaterThan">
      <formula>98.5</formula>
    </cfRule>
  </conditionalFormatting>
  <conditionalFormatting sqref="G266">
    <cfRule type="cellIs" dxfId="201" priority="848" operator="between">
      <formula>96.5</formula>
      <formula>98.5</formula>
    </cfRule>
    <cfRule type="cellIs" dxfId="200" priority="849" operator="lessThan">
      <formula>96.5</formula>
    </cfRule>
    <cfRule type="cellIs" dxfId="199" priority="850" operator="greaterThan">
      <formula>98.5</formula>
    </cfRule>
    <cfRule type="cellIs" dxfId="198" priority="851" operator="greaterThan">
      <formula>"98.5"</formula>
    </cfRule>
  </conditionalFormatting>
  <conditionalFormatting sqref="H264:M266">
    <cfRule type="cellIs" dxfId="197" priority="838" stopIfTrue="1" operator="lessThan">
      <formula>96.5</formula>
    </cfRule>
    <cfRule type="cellIs" dxfId="196" priority="839" stopIfTrue="1" operator="between">
      <formula>96.5</formula>
      <formula>99</formula>
    </cfRule>
    <cfRule type="cellIs" dxfId="195" priority="840" stopIfTrue="1" operator="greaterThan">
      <formula>99</formula>
    </cfRule>
  </conditionalFormatting>
  <conditionalFormatting sqref="H264:M266">
    <cfRule type="cellIs" dxfId="194" priority="834" operator="between">
      <formula>96.5</formula>
      <formula>98.5</formula>
    </cfRule>
    <cfRule type="cellIs" dxfId="193" priority="835" operator="lessThan">
      <formula>96.5</formula>
    </cfRule>
    <cfRule type="cellIs" dxfId="192" priority="836" operator="greaterThan">
      <formula>98.5</formula>
    </cfRule>
    <cfRule type="cellIs" dxfId="191" priority="837" operator="greaterThan">
      <formula>"98.5"</formula>
    </cfRule>
  </conditionalFormatting>
  <conditionalFormatting sqref="M26">
    <cfRule type="cellIs" dxfId="190" priority="758" operator="greaterThan">
      <formula>$M$24</formula>
    </cfRule>
  </conditionalFormatting>
  <conditionalFormatting sqref="B4:N9">
    <cfRule type="cellIs" dxfId="189" priority="752" operator="between">
      <formula>3.5</formula>
      <formula>4</formula>
    </cfRule>
    <cfRule type="cellIs" dxfId="188" priority="753" operator="lessThan">
      <formula>3.5</formula>
    </cfRule>
    <cfRule type="cellIs" dxfId="187" priority="754" operator="greaterThan">
      <formula>4</formula>
    </cfRule>
  </conditionalFormatting>
  <conditionalFormatting sqref="B284:N290">
    <cfRule type="cellIs" dxfId="186" priority="706" operator="between">
      <formula>$N$293</formula>
      <formula>$N$292</formula>
    </cfRule>
    <cfRule type="cellIs" dxfId="185" priority="707" operator="lessThan">
      <formula>$N$293</formula>
    </cfRule>
    <cfRule type="cellIs" dxfId="184" priority="708" operator="greaterThan">
      <formula>$N$292</formula>
    </cfRule>
  </conditionalFormatting>
  <conditionalFormatting sqref="N323:N327">
    <cfRule type="cellIs" dxfId="183" priority="694" operator="between">
      <formula>$N$330</formula>
      <formula>$N$329</formula>
    </cfRule>
    <cfRule type="cellIs" dxfId="182" priority="695" operator="lessThan">
      <formula>$N$330</formula>
    </cfRule>
    <cfRule type="cellIs" dxfId="181" priority="696" operator="between">
      <formula>$N$329</formula>
      <formula>$P$329</formula>
    </cfRule>
  </conditionalFormatting>
  <conditionalFormatting sqref="B264:N266">
    <cfRule type="cellIs" dxfId="180" priority="682" operator="between">
      <formula>$N$269</formula>
      <formula>$N$268</formula>
    </cfRule>
    <cfRule type="cellIs" dxfId="179" priority="683" operator="lessThan">
      <formula>$N$269</formula>
    </cfRule>
    <cfRule type="cellIs" dxfId="178" priority="684" operator="greaterThan">
      <formula>$N$268</formula>
    </cfRule>
  </conditionalFormatting>
  <conditionalFormatting sqref="B274:N276">
    <cfRule type="cellIs" dxfId="177" priority="679" operator="between">
      <formula>$N$279</formula>
      <formula>$N$278</formula>
    </cfRule>
    <cfRule type="cellIs" dxfId="176" priority="680" operator="lessThan">
      <formula>$N$279</formula>
    </cfRule>
    <cfRule type="cellIs" dxfId="175" priority="681" operator="greaterThan">
      <formula>$N$278</formula>
    </cfRule>
  </conditionalFormatting>
  <conditionalFormatting sqref="E251:N256">
    <cfRule type="cellIs" dxfId="174" priority="623" operator="between">
      <formula>$N$259</formula>
      <formula>$N$258</formula>
    </cfRule>
    <cfRule type="cellIs" dxfId="173" priority="624" operator="lessThan">
      <formula>$N$259</formula>
    </cfRule>
    <cfRule type="cellIs" dxfId="172" priority="625" operator="greaterThan">
      <formula>$N$258</formula>
    </cfRule>
  </conditionalFormatting>
  <conditionalFormatting sqref="B297:N302">
    <cfRule type="cellIs" dxfId="171" priority="541" operator="between">
      <formula>$N$305</formula>
      <formula>$N$304</formula>
    </cfRule>
    <cfRule type="cellIs" dxfId="170" priority="542" operator="lessThan">
      <formula>$N$305</formula>
    </cfRule>
    <cfRule type="cellIs" dxfId="169" priority="543" operator="greaterThan">
      <formula>$N$304</formula>
    </cfRule>
  </conditionalFormatting>
  <conditionalFormatting sqref="P85:P90">
    <cfRule type="cellIs" dxfId="168" priority="415" operator="between">
      <formula>$N$93</formula>
      <formula>$N$92</formula>
    </cfRule>
    <cfRule type="cellIs" dxfId="167" priority="416" operator="lessThan">
      <formula>$N$93</formula>
    </cfRule>
    <cfRule type="cellIs" dxfId="166" priority="417" operator="greaterThan">
      <formula>$N$92</formula>
    </cfRule>
  </conditionalFormatting>
  <conditionalFormatting sqref="P99:P103">
    <cfRule type="cellIs" dxfId="165" priority="394" operator="between">
      <formula>$N$106</formula>
      <formula>$N$105</formula>
    </cfRule>
    <cfRule type="cellIs" dxfId="164" priority="395" operator="lessThan">
      <formula>$N$106</formula>
    </cfRule>
    <cfRule type="cellIs" dxfId="163" priority="396" operator="greaterThan">
      <formula>$N$105</formula>
    </cfRule>
  </conditionalFormatting>
  <conditionalFormatting sqref="R113:R117">
    <cfRule type="cellIs" dxfId="162" priority="391" stopIfTrue="1" operator="between">
      <formula>91.5</formula>
      <formula>97</formula>
    </cfRule>
    <cfRule type="cellIs" dxfId="161" priority="392" stopIfTrue="1" operator="lessThan">
      <formula>91.5</formula>
    </cfRule>
    <cfRule type="cellIs" dxfId="160" priority="393" stopIfTrue="1" operator="greaterThan">
      <formula>97</formula>
    </cfRule>
  </conditionalFormatting>
  <conditionalFormatting sqref="P113:P118">
    <cfRule type="cellIs" dxfId="159" priority="388" operator="between">
      <formula>$N$121</formula>
      <formula>$N$120</formula>
    </cfRule>
    <cfRule type="cellIs" dxfId="158" priority="389" operator="lessThan">
      <formula>$N$121</formula>
    </cfRule>
    <cfRule type="cellIs" dxfId="157" priority="390" operator="greaterThan">
      <formula>$N$120</formula>
    </cfRule>
  </conditionalFormatting>
  <conditionalFormatting sqref="P284:P290">
    <cfRule type="cellIs" dxfId="156" priority="364" operator="between">
      <formula>$N$293</formula>
      <formula>$N$292</formula>
    </cfRule>
    <cfRule type="cellIs" dxfId="155" priority="365" operator="lessThan">
      <formula>$N$293</formula>
    </cfRule>
    <cfRule type="cellIs" dxfId="154" priority="366" operator="greaterThan">
      <formula>$N$292</formula>
    </cfRule>
  </conditionalFormatting>
  <conditionalFormatting sqref="P297:P302">
    <cfRule type="cellIs" dxfId="153" priority="361" operator="between">
      <formula>$N$305</formula>
      <formula>$N$304</formula>
    </cfRule>
    <cfRule type="cellIs" dxfId="152" priority="362" operator="lessThan">
      <formula>$N$305</formula>
    </cfRule>
    <cfRule type="cellIs" dxfId="151" priority="363" operator="greaterThan">
      <formula>$N$304</formula>
    </cfRule>
  </conditionalFormatting>
  <conditionalFormatting sqref="P323:P327">
    <cfRule type="cellIs" dxfId="150" priority="358" operator="between">
      <formula>$N$330</formula>
      <formula>$N$329</formula>
    </cfRule>
    <cfRule type="cellIs" dxfId="149" priority="359" operator="lessThan">
      <formula>$N$330</formula>
    </cfRule>
    <cfRule type="cellIs" dxfId="148" priority="360" operator="between">
      <formula>$N$329</formula>
      <formula>$P$329</formula>
    </cfRule>
  </conditionalFormatting>
  <conditionalFormatting sqref="R264:R266">
    <cfRule type="cellIs" dxfId="147" priority="355" stopIfTrue="1" operator="between">
      <formula>96</formula>
      <formula>98.5</formula>
    </cfRule>
    <cfRule type="cellIs" dxfId="146" priority="356" stopIfTrue="1" operator="lessThan">
      <formula>96</formula>
    </cfRule>
    <cfRule type="cellIs" dxfId="145" priority="357" stopIfTrue="1" operator="greaterThan">
      <formula>98.5</formula>
    </cfRule>
  </conditionalFormatting>
  <conditionalFormatting sqref="R310:R312">
    <cfRule type="cellIs" dxfId="144" priority="346" stopIfTrue="1" operator="between">
      <formula>94</formula>
      <formula>97.5</formula>
    </cfRule>
    <cfRule type="cellIs" dxfId="143" priority="347" stopIfTrue="1" operator="lessThan">
      <formula>94</formula>
    </cfRule>
    <cfRule type="cellIs" dxfId="142" priority="348" stopIfTrue="1" operator="greaterThan">
      <formula>"97.5"</formula>
    </cfRule>
  </conditionalFormatting>
  <conditionalFormatting sqref="P318">
    <cfRule type="cellIs" dxfId="141" priority="342" stopIfTrue="1" operator="lessThan">
      <formula>100</formula>
    </cfRule>
  </conditionalFormatting>
  <conditionalFormatting sqref="E323:M327">
    <cfRule type="cellIs" dxfId="140" priority="234" operator="between">
      <formula>$N$386</formula>
      <formula>$N$385</formula>
    </cfRule>
    <cfRule type="cellIs" dxfId="139" priority="235" operator="lessThan">
      <formula>$N$386</formula>
    </cfRule>
    <cfRule type="cellIs" dxfId="138" priority="236" operator="between">
      <formula>$N$385</formula>
      <formula>$P$385</formula>
    </cfRule>
  </conditionalFormatting>
  <conditionalFormatting sqref="B251:D255">
    <cfRule type="cellIs" dxfId="137" priority="195" operator="between">
      <formula>$N$637</formula>
      <formula>$N$636</formula>
    </cfRule>
    <cfRule type="cellIs" dxfId="136" priority="196" operator="lessThan">
      <formula>$N$637</formula>
    </cfRule>
    <cfRule type="cellIs" dxfId="135" priority="197" operator="greaterThan">
      <formula>$N$636</formula>
    </cfRule>
  </conditionalFormatting>
  <conditionalFormatting sqref="E257:N257">
    <cfRule type="cellIs" dxfId="134" priority="189" operator="between">
      <formula>$N$259</formula>
      <formula>$N$258</formula>
    </cfRule>
    <cfRule type="cellIs" dxfId="133" priority="190" operator="lessThan">
      <formula>$N$259</formula>
    </cfRule>
    <cfRule type="cellIs" dxfId="132" priority="191" operator="greaterThan">
      <formula>$N$258</formula>
    </cfRule>
  </conditionalFormatting>
  <conditionalFormatting sqref="B256:D257">
    <cfRule type="cellIs" dxfId="131" priority="186" operator="between">
      <formula>$N$637</formula>
      <formula>$N$636</formula>
    </cfRule>
    <cfRule type="cellIs" dxfId="130" priority="187" operator="lessThan">
      <formula>$N$637</formula>
    </cfRule>
    <cfRule type="cellIs" dxfId="129" priority="188" operator="greaterThan">
      <formula>$N$636</formula>
    </cfRule>
  </conditionalFormatting>
  <conditionalFormatting sqref="P264:P266">
    <cfRule type="cellIs" dxfId="128" priority="180" operator="between">
      <formula>$N$269</formula>
      <formula>$N$268</formula>
    </cfRule>
    <cfRule type="cellIs" dxfId="127" priority="181" operator="lessThan">
      <formula>$N$269</formula>
    </cfRule>
    <cfRule type="cellIs" dxfId="126" priority="182" operator="greaterThan">
      <formula>$N$268</formula>
    </cfRule>
  </conditionalFormatting>
  <conditionalFormatting sqref="P264:P266">
    <cfRule type="cellIs" dxfId="125" priority="183" stopIfTrue="1" operator="between">
      <formula>96</formula>
      <formula>98.5</formula>
    </cfRule>
    <cfRule type="cellIs" dxfId="124" priority="184" stopIfTrue="1" operator="lessThan">
      <formula>96</formula>
    </cfRule>
    <cfRule type="cellIs" dxfId="123" priority="185" stopIfTrue="1" operator="greaterThan">
      <formula>98.5</formula>
    </cfRule>
  </conditionalFormatting>
  <conditionalFormatting sqref="B323:D327">
    <cfRule type="cellIs" dxfId="122" priority="174" operator="between">
      <formula>$N$375</formula>
      <formula>$N$374</formula>
    </cfRule>
    <cfRule type="cellIs" dxfId="121" priority="175" operator="lessThan">
      <formula>$N$375</formula>
    </cfRule>
    <cfRule type="cellIs" dxfId="120" priority="176" operator="between">
      <formula>$N$374</formula>
      <formula>$P$374</formula>
    </cfRule>
  </conditionalFormatting>
  <conditionalFormatting sqref="N17:N22">
    <cfRule type="cellIs" dxfId="119" priority="171" operator="greaterThan">
      <formula>$M$26</formula>
    </cfRule>
    <cfRule type="cellIs" dxfId="118" priority="172" operator="between">
      <formula>$M$27</formula>
      <formula>$M$26</formula>
    </cfRule>
    <cfRule type="cellIs" dxfId="117" priority="173" operator="lessThan">
      <formula>$M$27</formula>
    </cfRule>
  </conditionalFormatting>
  <conditionalFormatting sqref="R17:R22">
    <cfRule type="cellIs" dxfId="116" priority="168" operator="greaterThan">
      <formula>$M$26</formula>
    </cfRule>
    <cfRule type="cellIs" dxfId="115" priority="169" operator="between">
      <formula>$M$27</formula>
      <formula>$M$26</formula>
    </cfRule>
    <cfRule type="cellIs" dxfId="114" priority="170" operator="lessThan">
      <formula>$M$27</formula>
    </cfRule>
  </conditionalFormatting>
  <conditionalFormatting sqref="P17:P22">
    <cfRule type="cellIs" dxfId="113" priority="165" operator="greaterThan">
      <formula>$M$26</formula>
    </cfRule>
    <cfRule type="cellIs" dxfId="112" priority="166" operator="between">
      <formula>$M$27</formula>
      <formula>$M$26</formula>
    </cfRule>
    <cfRule type="cellIs" dxfId="111" priority="167" operator="lessThan">
      <formula>$M$27</formula>
    </cfRule>
  </conditionalFormatting>
  <conditionalFormatting sqref="P30:P35">
    <cfRule type="cellIs" dxfId="110" priority="164" stopIfTrue="1" operator="lessThan">
      <formula>100</formula>
    </cfRule>
  </conditionalFormatting>
  <conditionalFormatting sqref="R30:R35">
    <cfRule type="cellIs" dxfId="109" priority="163" stopIfTrue="1" operator="lessThan">
      <formula>100</formula>
    </cfRule>
  </conditionalFormatting>
  <conditionalFormatting sqref="B58:D61 B62 K58:N61 E62 H62 B63:N63 K62 N62">
    <cfRule type="cellIs" dxfId="108" priority="152" operator="lessThan">
      <formula>$N$462</formula>
    </cfRule>
  </conditionalFormatting>
  <conditionalFormatting sqref="N72:N76">
    <cfRule type="cellIs" dxfId="107" priority="149" operator="between">
      <formula>$N$202</formula>
      <formula>$N$201</formula>
    </cfRule>
    <cfRule type="cellIs" dxfId="106" priority="150" operator="lessThan">
      <formula>$N$202</formula>
    </cfRule>
    <cfRule type="cellIs" dxfId="105" priority="151" operator="greaterThan">
      <formula>$N$201</formula>
    </cfRule>
  </conditionalFormatting>
  <conditionalFormatting sqref="R72:R76">
    <cfRule type="cellIs" dxfId="104" priority="146" operator="between">
      <formula>$N$202</formula>
      <formula>$N$201</formula>
    </cfRule>
    <cfRule type="cellIs" dxfId="103" priority="147" operator="lessThan">
      <formula>$N$202</formula>
    </cfRule>
    <cfRule type="cellIs" dxfId="102" priority="148" operator="greaterThan">
      <formula>$N$201</formula>
    </cfRule>
  </conditionalFormatting>
  <conditionalFormatting sqref="P72:P76">
    <cfRule type="cellIs" dxfId="101" priority="143" operator="between">
      <formula>$N$202</formula>
      <formula>$N$201</formula>
    </cfRule>
    <cfRule type="cellIs" dxfId="100" priority="144" operator="lessThan">
      <formula>$N$202</formula>
    </cfRule>
    <cfRule type="cellIs" dxfId="99" priority="145" operator="greaterThan">
      <formula>$N$201</formula>
    </cfRule>
  </conditionalFormatting>
  <conditionalFormatting sqref="B127:D127 A133:D133 B136:D136 B139:D139 B142:D142 B130:D130 B144:D144 B143 K144:M144 N130 N139 K136:N136 K133:N133 K127:N127 N142:N144">
    <cfRule type="cellIs" dxfId="98" priority="142" operator="greaterThan">
      <formula>$N$469</formula>
    </cfRule>
  </conditionalFormatting>
  <conditionalFormatting sqref="B127:D127 A133:D133 B136:D136 B139:D139 B142:D142 B130:D130 B144:D144 B143 K144:M144 N130 N139 K136:N136 K133:N133 K127:N127 N142:N144">
    <cfRule type="cellIs" dxfId="97" priority="141" operator="lessThan">
      <formula>$N$472</formula>
    </cfRule>
  </conditionalFormatting>
  <conditionalFormatting sqref="B127:D127 A133:D133 B136:D136 B139:D139 B142:D142 B130:D130 B144:D144 B143 K144:M144 N130 N139 K136:N136 K133:N133 K127:N127 N142:N144">
    <cfRule type="cellIs" dxfId="96" priority="140" operator="between">
      <formula>$N$472</formula>
      <formula>$N$469</formula>
    </cfRule>
  </conditionalFormatting>
  <conditionalFormatting sqref="N131 N134 N137 N140">
    <cfRule type="cellIs" dxfId="95" priority="137" operator="between">
      <formula>$N$473</formula>
      <formula>$N$470</formula>
    </cfRule>
    <cfRule type="cellIs" dxfId="94" priority="138" operator="lessThan">
      <formula>$N$473</formula>
    </cfRule>
    <cfRule type="cellIs" dxfId="93" priority="139" operator="greaterThan">
      <formula>$N$470</formula>
    </cfRule>
  </conditionalFormatting>
  <conditionalFormatting sqref="B129:D129 B132:D132 B135:D135 B138:D138 B141:D141 K141:N141 K138:N138 K135:N135 K132:N132 K129:N129">
    <cfRule type="cellIs" dxfId="92" priority="134" operator="between">
      <formula>$N$474</formula>
      <formula>$N$471</formula>
    </cfRule>
    <cfRule type="cellIs" dxfId="91" priority="135" operator="lessThan">
      <formula>$N$474</formula>
    </cfRule>
    <cfRule type="cellIs" dxfId="90" priority="136" operator="greaterThan">
      <formula>$N$471</formula>
    </cfRule>
  </conditionalFormatting>
  <conditionalFormatting sqref="B128:D128 B131:D131 B137:D137 B140:D140 K137:M137 K128:N128 K134:M134">
    <cfRule type="cellIs" dxfId="89" priority="131" operator="between">
      <formula>$N$473</formula>
      <formula>$N$470</formula>
    </cfRule>
    <cfRule type="cellIs" dxfId="88" priority="132" operator="lessThan">
      <formula>$N$473</formula>
    </cfRule>
    <cfRule type="cellIs" dxfId="87" priority="133" operator="greaterThan">
      <formula>$N$470</formula>
    </cfRule>
  </conditionalFormatting>
  <conditionalFormatting sqref="B134:D134">
    <cfRule type="cellIs" dxfId="86" priority="128" operator="between">
      <formula>$N$473</formula>
      <formula>$N$470</formula>
    </cfRule>
    <cfRule type="cellIs" dxfId="85" priority="129" operator="lessThan">
      <formula>$N$473</formula>
    </cfRule>
    <cfRule type="cellIs" dxfId="84" priority="130" operator="greaterThan">
      <formula>$N$470</formula>
    </cfRule>
  </conditionalFormatting>
  <conditionalFormatting sqref="P156 P159 L162:M162">
    <cfRule type="cellIs" dxfId="83" priority="125" stopIfTrue="1" operator="lessThan">
      <formula>90</formula>
    </cfRule>
    <cfRule type="cellIs" dxfId="82" priority="126" stopIfTrue="1" operator="between">
      <formula>90</formula>
      <formula>93.99</formula>
    </cfRule>
    <cfRule type="cellIs" dxfId="81" priority="127" stopIfTrue="1" operator="greaterThan">
      <formula>93.99</formula>
    </cfRule>
  </conditionalFormatting>
  <conditionalFormatting sqref="N162">
    <cfRule type="cellIs" dxfId="80" priority="120" stopIfTrue="1" operator="between">
      <formula>91</formula>
      <formula>94.99</formula>
    </cfRule>
    <cfRule type="cellIs" dxfId="79" priority="121" stopIfTrue="1" operator="lessThan">
      <formula>91</formula>
    </cfRule>
    <cfRule type="cellIs" dxfId="78" priority="122" stopIfTrue="1" operator="lessThan">
      <formula>89.5</formula>
    </cfRule>
    <cfRule type="cellIs" dxfId="77" priority="123" stopIfTrue="1" operator="greaterThan">
      <formula>94.99</formula>
    </cfRule>
    <cfRule type="cellIs" dxfId="76" priority="124" stopIfTrue="1" operator="greaterThan">
      <formula>94.99</formula>
    </cfRule>
  </conditionalFormatting>
  <conditionalFormatting sqref="L156:N156 L159:N159 L165:N165 L168:N168 L171:N171">
    <cfRule type="cellIs" dxfId="75" priority="117" operator="between">
      <formula>$N$515</formula>
      <formula>$N$514</formula>
    </cfRule>
    <cfRule type="cellIs" dxfId="74" priority="118" operator="lessThan">
      <formula>$N$515</formula>
    </cfRule>
    <cfRule type="cellIs" dxfId="73" priority="119" operator="greaterThan">
      <formula>$N$514</formula>
    </cfRule>
  </conditionalFormatting>
  <conditionalFormatting sqref="R156 R159">
    <cfRule type="cellIs" dxfId="72" priority="114" stopIfTrue="1" operator="lessThan">
      <formula>90</formula>
    </cfRule>
    <cfRule type="cellIs" dxfId="71" priority="115" stopIfTrue="1" operator="between">
      <formula>90</formula>
      <formula>93.99</formula>
    </cfRule>
    <cfRule type="cellIs" dxfId="70" priority="116" stopIfTrue="1" operator="greaterThan">
      <formula>93.99</formula>
    </cfRule>
  </conditionalFormatting>
  <conditionalFormatting sqref="R181:R186">
    <cfRule type="cellIs" dxfId="69" priority="108" stopIfTrue="1" operator="between">
      <formula>$P$40</formula>
      <formula>$P$39</formula>
    </cfRule>
    <cfRule type="cellIs" dxfId="68" priority="109" stopIfTrue="1" operator="lessThan">
      <formula>$P$40</formula>
    </cfRule>
    <cfRule type="cellIs" dxfId="67" priority="110" operator="greaterThan">
      <formula>$P$39</formula>
    </cfRule>
  </conditionalFormatting>
  <conditionalFormatting sqref="P206 P209 P212 P215 P221 P218">
    <cfRule type="cellIs" dxfId="66" priority="102" stopIfTrue="1" operator="lessThan">
      <formula>90</formula>
    </cfRule>
    <cfRule type="cellIs" dxfId="65" priority="103" stopIfTrue="1" operator="between">
      <formula>90</formula>
      <formula>95.99</formula>
    </cfRule>
    <cfRule type="cellIs" dxfId="64" priority="104" stopIfTrue="1" operator="greaterThan">
      <formula>95.99</formula>
    </cfRule>
  </conditionalFormatting>
  <conditionalFormatting sqref="R206 R209 R212 R215 R221 R218">
    <cfRule type="cellIs" dxfId="63" priority="96" stopIfTrue="1" operator="lessThan">
      <formula>90</formula>
    </cfRule>
    <cfRule type="cellIs" dxfId="62" priority="97" stopIfTrue="1" operator="between">
      <formula>90</formula>
      <formula>95.99</formula>
    </cfRule>
    <cfRule type="cellIs" dxfId="61" priority="98" stopIfTrue="1" operator="greaterThan">
      <formula>95.99</formula>
    </cfRule>
  </conditionalFormatting>
  <conditionalFormatting sqref="E58:G61">
    <cfRule type="cellIs" dxfId="60" priority="80" operator="lessThan">
      <formula>$N$462</formula>
    </cfRule>
  </conditionalFormatting>
  <conditionalFormatting sqref="H58:J61">
    <cfRule type="cellIs" dxfId="59" priority="79" operator="lessThan">
      <formula>$N$462</formula>
    </cfRule>
  </conditionalFormatting>
  <conditionalFormatting sqref="E127:G127 E143 E133:J133 E136:J136 E139:J139 E142:J142 E130:J130 E144:J144 H143">
    <cfRule type="cellIs" dxfId="58" priority="75" operator="greaterThan">
      <formula>$N$486</formula>
    </cfRule>
  </conditionalFormatting>
  <conditionalFormatting sqref="E127:G127 E143 E133:J133 E136:J136 E139:J139 E142:J142 E130:J130 E144:J144 H143">
    <cfRule type="cellIs" dxfId="57" priority="74" operator="lessThan">
      <formula>$N$489</formula>
    </cfRule>
  </conditionalFormatting>
  <conditionalFormatting sqref="E127:G127 E143 E133:J133 E136:J136 E139:J139 E142:J142 E130:J130 E144:J144 H143">
    <cfRule type="cellIs" dxfId="56" priority="73" operator="between">
      <formula>$N$489</formula>
      <formula>$N$486</formula>
    </cfRule>
  </conditionalFormatting>
  <conditionalFormatting sqref="E129:G129 E132:G132 E135:G135 E138:G138 E141:G141">
    <cfRule type="cellIs" dxfId="55" priority="70" operator="between">
      <formula>$N$491</formula>
      <formula>$N$488</formula>
    </cfRule>
    <cfRule type="cellIs" dxfId="54" priority="71" operator="lessThan">
      <formula>$N$491</formula>
    </cfRule>
    <cfRule type="cellIs" dxfId="53" priority="72" operator="greaterThan">
      <formula>$N$488</formula>
    </cfRule>
  </conditionalFormatting>
  <conditionalFormatting sqref="E128:G128 E131:J131 E137:J137 E140:J140">
    <cfRule type="cellIs" dxfId="52" priority="67" operator="between">
      <formula>$N$490</formula>
      <formula>$N$487</formula>
    </cfRule>
    <cfRule type="cellIs" dxfId="51" priority="68" operator="lessThan">
      <formula>$N$490</formula>
    </cfRule>
    <cfRule type="cellIs" dxfId="50" priority="69" operator="greaterThan">
      <formula>$N$487</formula>
    </cfRule>
  </conditionalFormatting>
  <conditionalFormatting sqref="E134:G134">
    <cfRule type="cellIs" dxfId="49" priority="64" operator="between">
      <formula>$N$490</formula>
      <formula>$N$487</formula>
    </cfRule>
    <cfRule type="cellIs" dxfId="48" priority="65" operator="lessThan">
      <formula>$N$490</formula>
    </cfRule>
    <cfRule type="cellIs" dxfId="47" priority="66" operator="greaterThan">
      <formula>$N$487</formula>
    </cfRule>
  </conditionalFormatting>
  <conditionalFormatting sqref="H127:J127">
    <cfRule type="cellIs" dxfId="46" priority="63" operator="greaterThan">
      <formula>$N$486</formula>
    </cfRule>
  </conditionalFormatting>
  <conditionalFormatting sqref="H127:J127">
    <cfRule type="cellIs" dxfId="45" priority="62" operator="lessThan">
      <formula>$N$489</formula>
    </cfRule>
  </conditionalFormatting>
  <conditionalFormatting sqref="H127:J127">
    <cfRule type="cellIs" dxfId="44" priority="61" operator="between">
      <formula>$N$489</formula>
      <formula>$N$486</formula>
    </cfRule>
  </conditionalFormatting>
  <conditionalFormatting sqref="H128:J128">
    <cfRule type="cellIs" dxfId="43" priority="55" operator="between">
      <formula>$N$490</formula>
      <formula>$N$487</formula>
    </cfRule>
    <cfRule type="cellIs" dxfId="42" priority="56" operator="lessThan">
      <formula>$N$490</formula>
    </cfRule>
    <cfRule type="cellIs" dxfId="41" priority="57" operator="greaterThan">
      <formula>$N$487</formula>
    </cfRule>
  </conditionalFormatting>
  <conditionalFormatting sqref="H134:J134">
    <cfRule type="cellIs" dxfId="40" priority="52" operator="between">
      <formula>$N$490</formula>
      <formula>$N$487</formula>
    </cfRule>
    <cfRule type="cellIs" dxfId="39" priority="53" operator="lessThan">
      <formula>$N$490</formula>
    </cfRule>
    <cfRule type="cellIs" dxfId="38" priority="54" operator="greaterThan">
      <formula>$N$487</formula>
    </cfRule>
  </conditionalFormatting>
  <conditionalFormatting sqref="B162:K162">
    <cfRule type="cellIs" dxfId="37" priority="49" stopIfTrue="1" operator="lessThan">
      <formula>90</formula>
    </cfRule>
    <cfRule type="cellIs" dxfId="36" priority="50" stopIfTrue="1" operator="between">
      <formula>90</formula>
      <formula>93.99</formula>
    </cfRule>
    <cfRule type="cellIs" dxfId="35" priority="51" stopIfTrue="1" operator="greaterThan">
      <formula>93.99</formula>
    </cfRule>
  </conditionalFormatting>
  <conditionalFormatting sqref="B30:N35 N42">
    <cfRule type="cellIs" dxfId="34" priority="1232" operator="lessThan">
      <formula>#REF!</formula>
    </cfRule>
    <cfRule type="cellIs" dxfId="33" priority="1233" operator="equal">
      <formula>#REF!</formula>
    </cfRule>
  </conditionalFormatting>
  <conditionalFormatting sqref="H141:J141">
    <cfRule type="cellIs" dxfId="32" priority="39" operator="greaterThan">
      <formula>$N$486</formula>
    </cfRule>
  </conditionalFormatting>
  <conditionalFormatting sqref="H141:J141">
    <cfRule type="cellIs" dxfId="31" priority="38" operator="lessThan">
      <formula>$N$489</formula>
    </cfRule>
  </conditionalFormatting>
  <conditionalFormatting sqref="H141:J141">
    <cfRule type="cellIs" dxfId="30" priority="37" operator="between">
      <formula>$N$489</formula>
      <formula>$N$486</formula>
    </cfRule>
  </conditionalFormatting>
  <conditionalFormatting sqref="H138:J138">
    <cfRule type="cellIs" dxfId="29" priority="36" operator="greaterThan">
      <formula>$N$486</formula>
    </cfRule>
  </conditionalFormatting>
  <conditionalFormatting sqref="H138:J138">
    <cfRule type="cellIs" dxfId="28" priority="35" operator="lessThan">
      <formula>$N$489</formula>
    </cfRule>
  </conditionalFormatting>
  <conditionalFormatting sqref="H138:J138">
    <cfRule type="cellIs" dxfId="27" priority="34" operator="between">
      <formula>$N$489</formula>
      <formula>$N$486</formula>
    </cfRule>
  </conditionalFormatting>
  <conditionalFormatting sqref="H135:J135">
    <cfRule type="cellIs" dxfId="26" priority="33" operator="greaterThan">
      <formula>$N$486</formula>
    </cfRule>
  </conditionalFormatting>
  <conditionalFormatting sqref="H135:J135">
    <cfRule type="cellIs" dxfId="25" priority="32" operator="lessThan">
      <formula>$N$489</formula>
    </cfRule>
  </conditionalFormatting>
  <conditionalFormatting sqref="H135:J135">
    <cfRule type="cellIs" dxfId="24" priority="31" operator="between">
      <formula>$N$489</formula>
      <formula>$N$486</formula>
    </cfRule>
  </conditionalFormatting>
  <conditionalFormatting sqref="H132:J132">
    <cfRule type="cellIs" dxfId="23" priority="30" operator="greaterThan">
      <formula>$N$486</formula>
    </cfRule>
  </conditionalFormatting>
  <conditionalFormatting sqref="H132:J132">
    <cfRule type="cellIs" dxfId="22" priority="29" operator="lessThan">
      <formula>$N$489</formula>
    </cfRule>
  </conditionalFormatting>
  <conditionalFormatting sqref="H132:J132">
    <cfRule type="cellIs" dxfId="21" priority="28" operator="between">
      <formula>$N$489</formula>
      <formula>$N$486</formula>
    </cfRule>
  </conditionalFormatting>
  <conditionalFormatting sqref="H129:J129">
    <cfRule type="cellIs" dxfId="20" priority="27" operator="greaterThan">
      <formula>$N$486</formula>
    </cfRule>
  </conditionalFormatting>
  <conditionalFormatting sqref="H129:J129">
    <cfRule type="cellIs" dxfId="19" priority="26" operator="lessThan">
      <formula>$N$489</formula>
    </cfRule>
  </conditionalFormatting>
  <conditionalFormatting sqref="H129:J129">
    <cfRule type="cellIs" dxfId="18" priority="25" operator="between">
      <formula>$N$489</formula>
      <formula>$N$486</formula>
    </cfRule>
  </conditionalFormatting>
  <conditionalFormatting sqref="K130:M130 K143">
    <cfRule type="cellIs" dxfId="17" priority="24" operator="greaterThan">
      <formula>$N$511</formula>
    </cfRule>
  </conditionalFormatting>
  <conditionalFormatting sqref="K130:M130 K143">
    <cfRule type="cellIs" dxfId="16" priority="23" operator="lessThan">
      <formula>$N$514</formula>
    </cfRule>
  </conditionalFormatting>
  <conditionalFormatting sqref="K130:M130 K143">
    <cfRule type="cellIs" dxfId="15" priority="22" operator="between">
      <formula>$N$514</formula>
      <formula>$N$511</formula>
    </cfRule>
  </conditionalFormatting>
  <conditionalFormatting sqref="K131:M131">
    <cfRule type="cellIs" dxfId="14" priority="19" operator="between">
      <formula>$N$515</formula>
      <formula>$N$512</formula>
    </cfRule>
    <cfRule type="cellIs" dxfId="13" priority="20" operator="lessThan">
      <formula>$N$515</formula>
    </cfRule>
    <cfRule type="cellIs" dxfId="12" priority="21" operator="greaterThan">
      <formula>$N$512</formula>
    </cfRule>
  </conditionalFormatting>
  <conditionalFormatting sqref="K139:M139">
    <cfRule type="cellIs" dxfId="11" priority="18" operator="greaterThan">
      <formula>$N$511</formula>
    </cfRule>
  </conditionalFormatting>
  <conditionalFormatting sqref="K139:M139">
    <cfRule type="cellIs" dxfId="10" priority="17" operator="lessThan">
      <formula>$N$514</formula>
    </cfRule>
  </conditionalFormatting>
  <conditionalFormatting sqref="K139:M139">
    <cfRule type="cellIs" dxfId="9" priority="16" operator="between">
      <formula>$N$514</formula>
      <formula>$N$511</formula>
    </cfRule>
  </conditionalFormatting>
  <conditionalFormatting sqref="K140:M140">
    <cfRule type="cellIs" dxfId="8" priority="13" operator="between">
      <formula>$N$515</formula>
      <formula>$N$512</formula>
    </cfRule>
    <cfRule type="cellIs" dxfId="7" priority="14" operator="lessThan">
      <formula>$N$515</formula>
    </cfRule>
    <cfRule type="cellIs" dxfId="6" priority="15" operator="greaterThan">
      <formula>$N$512</formula>
    </cfRule>
  </conditionalFormatting>
  <conditionalFormatting sqref="K142:M142">
    <cfRule type="cellIs" dxfId="5" priority="12" operator="greaterThan">
      <formula>$N$511</formula>
    </cfRule>
  </conditionalFormatting>
  <conditionalFormatting sqref="K142:M142">
    <cfRule type="cellIs" dxfId="4" priority="11" operator="lessThan">
      <formula>$N$514</formula>
    </cfRule>
  </conditionalFormatting>
  <conditionalFormatting sqref="K142:M142">
    <cfRule type="cellIs" dxfId="3" priority="10" operator="between">
      <formula>$N$514</formula>
      <formula>$N$511</formula>
    </cfRule>
  </conditionalFormatting>
  <conditionalFormatting sqref="B243:N243">
    <cfRule type="cellIs" dxfId="2" priority="1" operator="between">
      <formula>$N$587</formula>
      <formula>$N$586</formula>
    </cfRule>
    <cfRule type="cellIs" dxfId="1" priority="2" operator="lessThan">
      <formula>$N$587</formula>
    </cfRule>
    <cfRule type="cellIs" dxfId="0" priority="3" operator="greaterThan">
      <formula>$N$586</formula>
    </cfRule>
  </conditionalFormatting>
  <printOptions horizontalCentered="1" verticalCentered="1"/>
  <pageMargins left="0.19685039370078741" right="0.19685039370078741" top="0.98425196850393704" bottom="0.98425196850393704" header="0" footer="0"/>
  <pageSetup paperSize="9" scale="77" fitToHeight="202" orientation="landscape" r:id="rId1"/>
  <headerFooter scaleWithDoc="0">
    <oddHeader>&amp;LCOMPROMISOS DE CALIDAD UNE-EN13816&amp;CMEDICIONES AÑO 2024
&amp;R&amp;G&amp;"Arial,Negrita"L1 L2 L3  L4 L5</oddHeader>
    <oddFooter>&amp;C&amp;P de &amp;N</oddFooter>
  </headerFooter>
  <rowBreaks count="10" manualBreakCount="10">
    <brk id="37" max="17" man="1"/>
    <brk id="65" max="17" man="1"/>
    <brk id="94" max="17" man="1"/>
    <brk id="122" max="17" man="1"/>
    <brk id="152" max="17" man="1"/>
    <brk id="190" max="17" man="1"/>
    <brk id="226" max="17" man="1"/>
    <brk id="260" max="17" man="1"/>
    <brk id="293" max="17" man="1"/>
    <brk id="319" max="17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Mediciones 2025</vt:lpstr>
      <vt:lpstr>'Mediciones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Torregrosa  Esteban</dc:creator>
  <cp:lastModifiedBy>Sara Guazo Lahoz</cp:lastModifiedBy>
  <cp:lastPrinted>2023-07-07T09:20:30Z</cp:lastPrinted>
  <dcterms:created xsi:type="dcterms:W3CDTF">2021-02-08T10:01:44Z</dcterms:created>
  <dcterms:modified xsi:type="dcterms:W3CDTF">2026-02-16T12:20:48Z</dcterms:modified>
</cp:coreProperties>
</file>