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21_Ingresos_Accesorios\INFORME INGRESOS ACCESORIOS\ENERO-20\"/>
    </mc:Choice>
  </mc:AlternateContent>
  <bookViews>
    <workbookView xWindow="0" yWindow="0" windowWidth="28800" windowHeight="12435" activeTab="2"/>
  </bookViews>
  <sheets>
    <sheet name="Título" sheetId="15" r:id="rId1"/>
    <sheet name="01-01-20 a 31-01-20" sheetId="8" r:id="rId2"/>
    <sheet name="VALENCIA Y ALICANTE" sheetId="13" r:id="rId3"/>
    <sheet name="GRÁFICOS1" sheetId="10" r:id="rId4"/>
    <sheet name="GRÁFICO2" sheetId="12" r:id="rId5"/>
    <sheet name="GRÁFICO3" sheetId="17" r:id="rId6"/>
    <sheet name="GRÁFICO PESO" sheetId="14" r:id="rId7"/>
    <sheet name="DATOS Gráfico" sheetId="9" r:id="rId8"/>
  </sheets>
  <definedNames>
    <definedName name="_xlnm.Print_Area" localSheetId="1">'01-01-20 a 31-01-20'!$A$1:$L$57</definedName>
    <definedName name="_xlnm.Print_Area" localSheetId="2">'VALENCIA Y ALICANTE'!$A$1:$L$34</definedName>
  </definedNames>
  <calcPr calcId="152511"/>
</workbook>
</file>

<file path=xl/calcChain.xml><?xml version="1.0" encoding="utf-8"?>
<calcChain xmlns="http://schemas.openxmlformats.org/spreadsheetml/2006/main">
  <c r="D68" i="9" l="1"/>
  <c r="C68" i="9"/>
  <c r="B68" i="9"/>
  <c r="D67" i="9"/>
  <c r="C67" i="9"/>
  <c r="B67" i="9"/>
  <c r="D66" i="9"/>
  <c r="C66" i="9"/>
  <c r="B66" i="9"/>
  <c r="D65" i="9"/>
  <c r="C65" i="9"/>
  <c r="B65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H53" i="9" l="1"/>
  <c r="H59" i="9"/>
  <c r="H64" i="9"/>
  <c r="H52" i="9"/>
  <c r="H66" i="9"/>
  <c r="H62" i="9"/>
  <c r="H58" i="9"/>
  <c r="H54" i="9"/>
  <c r="H60" i="9"/>
  <c r="H56" i="9"/>
  <c r="H55" i="9"/>
  <c r="H57" i="9"/>
  <c r="H61" i="9"/>
  <c r="H63" i="9"/>
  <c r="H65" i="9"/>
  <c r="H67" i="9"/>
  <c r="H51" i="9"/>
  <c r="H68" i="9" l="1"/>
  <c r="J2" i="17" l="1"/>
  <c r="J1" i="10"/>
</calcChain>
</file>

<file path=xl/sharedStrings.xml><?xml version="1.0" encoding="utf-8"?>
<sst xmlns="http://schemas.openxmlformats.org/spreadsheetml/2006/main" count="216" uniqueCount="66">
  <si>
    <t>Presupuesto</t>
  </si>
  <si>
    <t xml:space="preserve">Facturado </t>
  </si>
  <si>
    <t>Desviación</t>
  </si>
  <si>
    <t>%</t>
  </si>
  <si>
    <t>Concepto</t>
  </si>
  <si>
    <t>Venta mat. Desecho y residuos</t>
  </si>
  <si>
    <t>Energía fotovoltaica</t>
  </si>
  <si>
    <t>Arrendamiento de locales</t>
  </si>
  <si>
    <t>Arrendamiento esp. máq. vending</t>
  </si>
  <si>
    <t>Arrendamiento esp. telecomunicaciones</t>
  </si>
  <si>
    <t>Arrendamiento esp. filmaciones</t>
  </si>
  <si>
    <t>Canon publicidad estática</t>
  </si>
  <si>
    <t>Arrendamiento unidades para publicidad</t>
  </si>
  <si>
    <t>Promociones</t>
  </si>
  <si>
    <t>Comisiones sobre ventas</t>
  </si>
  <si>
    <t>Ingresos por daños al ferrocarril</t>
  </si>
  <si>
    <t>Otros ingresos fuera del tráfico</t>
  </si>
  <si>
    <t>TOTALES</t>
  </si>
  <si>
    <t xml:space="preserve">Periodo: de </t>
  </si>
  <si>
    <t>a</t>
  </si>
  <si>
    <t>Observaciones</t>
  </si>
  <si>
    <t>VALENCIA</t>
  </si>
  <si>
    <t>TOTAL VALENCIA</t>
  </si>
  <si>
    <t>ALICANTE</t>
  </si>
  <si>
    <t>TOTAL ALICANTE</t>
  </si>
  <si>
    <t>TOTAL VALENCIA Y ALICANTE</t>
  </si>
  <si>
    <t>VALENCIA Y ALICANTE</t>
  </si>
  <si>
    <t>Facturación a mes vencido</t>
  </si>
  <si>
    <t>Diferencia</t>
  </si>
  <si>
    <t xml:space="preserve">TOTAL </t>
  </si>
  <si>
    <t>PESO</t>
  </si>
  <si>
    <t>Canal</t>
  </si>
  <si>
    <t>Hasta el mes</t>
  </si>
  <si>
    <t>-1-</t>
  </si>
  <si>
    <t>-2-</t>
  </si>
  <si>
    <t>-3-</t>
  </si>
  <si>
    <t>-4-</t>
  </si>
  <si>
    <t xml:space="preserve">DATOS PARA GRÁFICOS </t>
  </si>
  <si>
    <t>Real</t>
  </si>
  <si>
    <t>(4-3)</t>
  </si>
  <si>
    <t>Consultoria</t>
  </si>
  <si>
    <t>Expedientes Obra</t>
  </si>
  <si>
    <t>Penalidad</t>
  </si>
  <si>
    <t>-8-</t>
  </si>
  <si>
    <t>-10-</t>
  </si>
  <si>
    <t>(8/3)</t>
  </si>
  <si>
    <t>RESULTADO DE LOS INGRESOS ACCESORIOS</t>
  </si>
  <si>
    <t>INGRESOS ACCESORIOS ACUMULADOS HASTA EL MES DE</t>
  </si>
  <si>
    <t>F.G.V.</t>
  </si>
  <si>
    <t>TOTAL ACUMULADO HASTA EL MES DE</t>
  </si>
  <si>
    <t>Arrendamiento espacio filmaciones</t>
  </si>
  <si>
    <t>Consultoría</t>
  </si>
  <si>
    <t>En euros</t>
  </si>
  <si>
    <t>Arrendamiento espacio máquinas vending</t>
  </si>
  <si>
    <t>Arrendamiento espacio telecomunicaciones</t>
  </si>
  <si>
    <t>Venta material desecho y residuos</t>
  </si>
  <si>
    <t>Formación</t>
  </si>
  <si>
    <t>DE</t>
  </si>
  <si>
    <t xml:space="preserve">ENERO </t>
  </si>
  <si>
    <t>A</t>
  </si>
  <si>
    <t>Patrocinio Corporativo</t>
  </si>
  <si>
    <t>UNIDAD DE FINANZAS</t>
  </si>
  <si>
    <t>ÁREA ECONÓMICO-FINANCIERA</t>
  </si>
  <si>
    <t>Facturación trimestral</t>
  </si>
  <si>
    <t>ENERO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</si>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</sst>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 "/>
    <numFmt numFmtId="165" formatCode="[$-C0A]mmm\-yy;@"/>
  </numFmts>
  <fonts count="3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9"/>
      <name val="Century"/>
      <family val="1"/>
    </font>
    <font>
      <b/>
      <sz val="10"/>
      <name val="Century"/>
      <family val="1"/>
    </font>
    <font>
      <sz val="10"/>
      <name val="Century"/>
      <family val="1"/>
    </font>
    <font>
      <b/>
      <sz val="9"/>
      <name val="Century"/>
      <family val="1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4"/>
      <name val="BankGothic Lt BT"/>
      <family val="2"/>
    </font>
    <font>
      <b/>
      <sz val="24"/>
      <name val="BankGothic Lt BT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name val="Century"/>
      <family val="1"/>
    </font>
    <font>
      <b/>
      <sz val="12"/>
      <name val="Century"/>
      <family val="1"/>
    </font>
    <font>
      <b/>
      <sz val="20"/>
      <name val="Arial"/>
      <family val="2"/>
    </font>
    <font>
      <b/>
      <sz val="20"/>
      <color indexed="9"/>
      <name val="Arial"/>
      <family val="2"/>
    </font>
    <font>
      <b/>
      <sz val="16"/>
      <name val="Arial"/>
      <family val="2"/>
    </font>
    <font>
      <sz val="11"/>
      <name val="Century"/>
      <family val="1"/>
    </font>
    <font>
      <sz val="11"/>
      <name val="Arial"/>
      <family val="2"/>
    </font>
    <font>
      <sz val="12"/>
      <name val="Arial"/>
      <family val="2"/>
    </font>
    <font>
      <sz val="12"/>
      <name val="Century"/>
      <family val="1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22"/>
      <name val="Candara"/>
      <family val="2"/>
    </font>
    <font>
      <b/>
      <sz val="25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Fill="1"/>
    <xf numFmtId="4" fontId="0" fillId="0" borderId="0" xfId="0" applyNumberFormat="1"/>
    <xf numFmtId="2" fontId="0" fillId="0" borderId="0" xfId="0" applyNumberFormat="1"/>
    <xf numFmtId="1" fontId="3" fillId="0" borderId="0" xfId="0" applyNumberFormat="1" applyFont="1"/>
    <xf numFmtId="0" fontId="3" fillId="0" borderId="0" xfId="0" applyFont="1"/>
    <xf numFmtId="0" fontId="0" fillId="2" borderId="0" xfId="0" applyFill="1"/>
    <xf numFmtId="0" fontId="0" fillId="3" borderId="0" xfId="0" applyFill="1"/>
    <xf numFmtId="4" fontId="4" fillId="0" borderId="0" xfId="0" applyNumberFormat="1" applyFont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4" fontId="4" fillId="0" borderId="2" xfId="0" applyNumberFormat="1" applyFont="1" applyBorder="1"/>
    <xf numFmtId="4" fontId="4" fillId="0" borderId="3" xfId="0" applyNumberFormat="1" applyFont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" fontId="4" fillId="0" borderId="6" xfId="0" applyNumberFormat="1" applyFont="1" applyBorder="1"/>
    <xf numFmtId="4" fontId="4" fillId="0" borderId="7" xfId="0" applyNumberFormat="1" applyFont="1" applyBorder="1"/>
    <xf numFmtId="0" fontId="0" fillId="0" borderId="6" xfId="0" applyBorder="1"/>
    <xf numFmtId="0" fontId="0" fillId="0" borderId="8" xfId="0" applyBorder="1"/>
    <xf numFmtId="4" fontId="7" fillId="0" borderId="6" xfId="0" applyNumberFormat="1" applyFont="1" applyBorder="1"/>
    <xf numFmtId="0" fontId="1" fillId="2" borderId="9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4" fontId="7" fillId="0" borderId="7" xfId="0" applyNumberFormat="1" applyFont="1" applyBorder="1"/>
    <xf numFmtId="0" fontId="0" fillId="2" borderId="10" xfId="0" applyFill="1" applyBorder="1"/>
    <xf numFmtId="0" fontId="5" fillId="2" borderId="11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5" borderId="0" xfId="0" applyFill="1"/>
    <xf numFmtId="0" fontId="0" fillId="0" borderId="0" xfId="0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0" fontId="10" fillId="0" borderId="11" xfId="0" applyNumberFormat="1" applyFont="1" applyBorder="1"/>
    <xf numFmtId="10" fontId="11" fillId="0" borderId="18" xfId="0" applyNumberFormat="1" applyFont="1" applyBorder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9" fillId="0" borderId="0" xfId="0" applyFont="1" applyAlignment="1"/>
    <xf numFmtId="0" fontId="1" fillId="6" borderId="11" xfId="0" applyFont="1" applyFill="1" applyBorder="1" applyAlignment="1">
      <alignment horizontal="center"/>
    </xf>
    <xf numFmtId="14" fontId="0" fillId="0" borderId="0" xfId="0" applyNumberFormat="1"/>
    <xf numFmtId="0" fontId="9" fillId="3" borderId="0" xfId="0" applyFont="1" applyFill="1" applyAlignment="1"/>
    <xf numFmtId="4" fontId="4" fillId="0" borderId="19" xfId="0" applyNumberFormat="1" applyFont="1" applyBorder="1"/>
    <xf numFmtId="4" fontId="4" fillId="0" borderId="0" xfId="0" applyNumberFormat="1" applyFont="1" applyBorder="1"/>
    <xf numFmtId="0" fontId="0" fillId="0" borderId="20" xfId="0" applyBorder="1"/>
    <xf numFmtId="0" fontId="0" fillId="0" borderId="19" xfId="0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7" fillId="0" borderId="20" xfId="0" applyNumberFormat="1" applyFont="1" applyBorder="1"/>
    <xf numFmtId="0" fontId="15" fillId="0" borderId="0" xfId="0" applyFont="1"/>
    <xf numFmtId="0" fontId="16" fillId="0" borderId="0" xfId="0" applyFont="1"/>
    <xf numFmtId="14" fontId="0" fillId="0" borderId="6" xfId="0" applyNumberFormat="1" applyBorder="1"/>
    <xf numFmtId="0" fontId="0" fillId="0" borderId="6" xfId="0" applyBorder="1" applyAlignment="1">
      <alignment horizontal="center"/>
    </xf>
    <xf numFmtId="0" fontId="7" fillId="0" borderId="18" xfId="0" applyFont="1" applyBorder="1"/>
    <xf numFmtId="4" fontId="7" fillId="0" borderId="23" xfId="0" applyNumberFormat="1" applyFont="1" applyBorder="1"/>
    <xf numFmtId="4" fontId="18" fillId="3" borderId="0" xfId="0" applyNumberFormat="1" applyFont="1" applyFill="1"/>
    <xf numFmtId="0" fontId="4" fillId="0" borderId="11" xfId="0" applyFont="1" applyBorder="1"/>
    <xf numFmtId="0" fontId="9" fillId="0" borderId="0" xfId="0" applyFont="1"/>
    <xf numFmtId="0" fontId="8" fillId="0" borderId="0" xfId="0" applyFont="1" applyAlignment="1"/>
    <xf numFmtId="4" fontId="4" fillId="0" borderId="1" xfId="0" applyNumberFormat="1" applyFont="1" applyFill="1" applyBorder="1"/>
    <xf numFmtId="4" fontId="6" fillId="0" borderId="25" xfId="0" applyNumberFormat="1" applyFont="1" applyFill="1" applyBorder="1" applyAlignment="1">
      <alignment wrapText="1"/>
    </xf>
    <xf numFmtId="0" fontId="19" fillId="0" borderId="0" xfId="0" applyFont="1" applyAlignment="1"/>
    <xf numFmtId="0" fontId="20" fillId="7" borderId="0" xfId="0" applyFont="1" applyFill="1"/>
    <xf numFmtId="0" fontId="1" fillId="8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2" fillId="0" borderId="0" xfId="0" applyFont="1" applyBorder="1"/>
    <xf numFmtId="4" fontId="22" fillId="0" borderId="0" xfId="0" applyNumberFormat="1" applyFont="1" applyFill="1"/>
    <xf numFmtId="4" fontId="22" fillId="0" borderId="0" xfId="0" applyNumberFormat="1" applyFont="1"/>
    <xf numFmtId="0" fontId="22" fillId="0" borderId="0" xfId="0" applyFont="1"/>
    <xf numFmtId="0" fontId="22" fillId="0" borderId="0" xfId="0" applyFont="1" applyFill="1"/>
    <xf numFmtId="0" fontId="23" fillId="5" borderId="0" xfId="0" applyFont="1" applyFill="1"/>
    <xf numFmtId="0" fontId="17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 wrapText="1"/>
    </xf>
    <xf numFmtId="0" fontId="22" fillId="5" borderId="0" xfId="0" applyFont="1" applyFill="1"/>
    <xf numFmtId="49" fontId="17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4" fontId="22" fillId="5" borderId="0" xfId="0" applyNumberFormat="1" applyFont="1" applyFill="1"/>
    <xf numFmtId="2" fontId="22" fillId="5" borderId="0" xfId="0" applyNumberFormat="1" applyFont="1" applyFill="1"/>
    <xf numFmtId="0" fontId="17" fillId="5" borderId="0" xfId="0" applyFont="1" applyFill="1"/>
    <xf numFmtId="4" fontId="17" fillId="5" borderId="0" xfId="0" applyNumberFormat="1" applyFont="1" applyFill="1"/>
    <xf numFmtId="2" fontId="17" fillId="5" borderId="0" xfId="0" applyNumberFormat="1" applyFont="1" applyFill="1"/>
    <xf numFmtId="0" fontId="22" fillId="3" borderId="0" xfId="0" applyFont="1" applyFill="1" applyBorder="1"/>
    <xf numFmtId="4" fontId="22" fillId="3" borderId="0" xfId="0" applyNumberFormat="1" applyFont="1" applyFill="1"/>
    <xf numFmtId="0" fontId="22" fillId="3" borderId="0" xfId="0" applyFont="1" applyFill="1"/>
    <xf numFmtId="0" fontId="18" fillId="2" borderId="0" xfId="0" applyFont="1" applyFill="1" applyAlignment="1">
      <alignment horizontal="center"/>
    </xf>
    <xf numFmtId="0" fontId="24" fillId="3" borderId="0" xfId="0" applyFont="1" applyFill="1"/>
    <xf numFmtId="0" fontId="25" fillId="2" borderId="0" xfId="0" applyFont="1" applyFill="1"/>
    <xf numFmtId="49" fontId="18" fillId="2" borderId="0" xfId="0" applyNumberFormat="1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0" xfId="0" applyFont="1" applyBorder="1"/>
    <xf numFmtId="4" fontId="25" fillId="0" borderId="0" xfId="0" applyNumberFormat="1" applyFont="1" applyFill="1"/>
    <xf numFmtId="4" fontId="25" fillId="0" borderId="0" xfId="0" applyNumberFormat="1" applyFont="1"/>
    <xf numFmtId="2" fontId="25" fillId="0" borderId="0" xfId="0" applyNumberFormat="1" applyFont="1"/>
    <xf numFmtId="0" fontId="25" fillId="0" borderId="0" xfId="0" applyFont="1"/>
    <xf numFmtId="0" fontId="25" fillId="9" borderId="0" xfId="0" applyFont="1" applyFill="1" applyBorder="1"/>
    <xf numFmtId="4" fontId="25" fillId="9" borderId="0" xfId="0" applyNumberFormat="1" applyFont="1" applyFill="1"/>
    <xf numFmtId="2" fontId="25" fillId="9" borderId="0" xfId="0" applyNumberFormat="1" applyFont="1" applyFill="1"/>
    <xf numFmtId="0" fontId="25" fillId="9" borderId="0" xfId="0" applyFont="1" applyFill="1"/>
    <xf numFmtId="4" fontId="25" fillId="9" borderId="0" xfId="0" applyNumberFormat="1" applyFont="1" applyFill="1" applyBorder="1"/>
    <xf numFmtId="4" fontId="25" fillId="2" borderId="0" xfId="0" applyNumberFormat="1" applyFont="1" applyFill="1"/>
    <xf numFmtId="2" fontId="25" fillId="2" borderId="0" xfId="0" applyNumberFormat="1" applyFont="1" applyFill="1"/>
    <xf numFmtId="0" fontId="18" fillId="2" borderId="0" xfId="0" applyFont="1" applyFill="1"/>
    <xf numFmtId="4" fontId="18" fillId="2" borderId="0" xfId="0" applyNumberFormat="1" applyFont="1" applyFill="1"/>
    <xf numFmtId="2" fontId="18" fillId="2" borderId="0" xfId="0" applyNumberFormat="1" applyFont="1" applyFill="1"/>
    <xf numFmtId="0" fontId="18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 vertical="distributed" wrapText="1"/>
    </xf>
    <xf numFmtId="0" fontId="25" fillId="4" borderId="0" xfId="0" applyFont="1" applyFill="1"/>
    <xf numFmtId="0" fontId="25" fillId="4" borderId="0" xfId="0" applyFont="1" applyFill="1" applyAlignment="1">
      <alignment vertical="distributed" wrapText="1"/>
    </xf>
    <xf numFmtId="0" fontId="18" fillId="4" borderId="0" xfId="0" applyFont="1" applyFill="1" applyBorder="1" applyAlignment="1">
      <alignment horizontal="center"/>
    </xf>
    <xf numFmtId="4" fontId="25" fillId="0" borderId="0" xfId="0" applyNumberFormat="1" applyFont="1" applyFill="1" applyBorder="1"/>
    <xf numFmtId="0" fontId="25" fillId="4" borderId="0" xfId="0" applyFont="1" applyFill="1" applyBorder="1"/>
    <xf numFmtId="4" fontId="25" fillId="4" borderId="0" xfId="0" applyNumberFormat="1" applyFont="1" applyFill="1"/>
    <xf numFmtId="2" fontId="25" fillId="4" borderId="0" xfId="0" applyNumberFormat="1" applyFont="1" applyFill="1"/>
    <xf numFmtId="0" fontId="18" fillId="4" borderId="0" xfId="0" applyFont="1" applyFill="1"/>
    <xf numFmtId="4" fontId="18" fillId="4" borderId="0" xfId="0" applyNumberFormat="1" applyFont="1" applyFill="1"/>
    <xf numFmtId="2" fontId="18" fillId="4" borderId="0" xfId="0" applyNumberFormat="1" applyFont="1" applyFill="1"/>
    <xf numFmtId="0" fontId="18" fillId="3" borderId="0" xfId="0" applyFont="1" applyFill="1"/>
    <xf numFmtId="2" fontId="18" fillId="3" borderId="0" xfId="0" applyNumberFormat="1" applyFont="1" applyFill="1"/>
    <xf numFmtId="0" fontId="26" fillId="2" borderId="0" xfId="0" applyFont="1" applyFill="1"/>
    <xf numFmtId="0" fontId="26" fillId="3" borderId="0" xfId="0" applyFont="1" applyFill="1"/>
    <xf numFmtId="0" fontId="26" fillId="4" borderId="0" xfId="0" applyFont="1" applyFill="1"/>
    <xf numFmtId="49" fontId="26" fillId="4" borderId="0" xfId="0" applyNumberFormat="1" applyFont="1" applyFill="1"/>
    <xf numFmtId="49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2" borderId="0" xfId="0" applyNumberFormat="1" applyFont="1" applyFill="1"/>
    <xf numFmtId="49" fontId="5" fillId="4" borderId="0" xfId="0" applyNumberFormat="1" applyFont="1" applyFill="1" applyBorder="1" applyAlignment="1">
      <alignment horizontal="center"/>
    </xf>
    <xf numFmtId="0" fontId="6" fillId="4" borderId="0" xfId="0" applyFont="1" applyFill="1"/>
    <xf numFmtId="49" fontId="6" fillId="4" borderId="0" xfId="0" applyNumberFormat="1" applyFont="1" applyFill="1"/>
    <xf numFmtId="0" fontId="27" fillId="0" borderId="0" xfId="0" applyFont="1" applyAlignment="1">
      <alignment horizontal="right"/>
    </xf>
    <xf numFmtId="14" fontId="27" fillId="0" borderId="0" xfId="0" applyNumberFormat="1" applyFont="1"/>
    <xf numFmtId="0" fontId="27" fillId="0" borderId="0" xfId="0" applyFont="1" applyAlignment="1">
      <alignment horizontal="center"/>
    </xf>
    <xf numFmtId="14" fontId="27" fillId="0" borderId="0" xfId="0" applyNumberFormat="1" applyFont="1" applyAlignment="1">
      <alignment horizontal="left"/>
    </xf>
    <xf numFmtId="2" fontId="1" fillId="0" borderId="0" xfId="0" applyNumberFormat="1" applyFont="1"/>
    <xf numFmtId="0" fontId="4" fillId="10" borderId="11" xfId="0" applyFont="1" applyFill="1" applyBorder="1"/>
    <xf numFmtId="0" fontId="4" fillId="0" borderId="11" xfId="0" applyFont="1" applyFill="1" applyBorder="1"/>
    <xf numFmtId="0" fontId="4" fillId="10" borderId="17" xfId="0" applyFont="1" applyFill="1" applyBorder="1"/>
    <xf numFmtId="4" fontId="18" fillId="4" borderId="0" xfId="0" applyNumberFormat="1" applyFont="1" applyFill="1" applyAlignment="1">
      <alignment horizontal="center"/>
    </xf>
    <xf numFmtId="4" fontId="0" fillId="0" borderId="0" xfId="0" applyNumberFormat="1" applyFill="1"/>
    <xf numFmtId="4" fontId="7" fillId="0" borderId="8" xfId="0" applyNumberFormat="1" applyFont="1" applyBorder="1"/>
    <xf numFmtId="49" fontId="21" fillId="0" borderId="0" xfId="0" applyNumberFormat="1" applyFont="1"/>
    <xf numFmtId="4" fontId="28" fillId="0" borderId="0" xfId="0" applyNumberFormat="1" applyFont="1"/>
    <xf numFmtId="2" fontId="28" fillId="0" borderId="0" xfId="0" applyNumberFormat="1" applyFont="1"/>
    <xf numFmtId="0" fontId="29" fillId="0" borderId="0" xfId="0" applyFont="1"/>
    <xf numFmtId="0" fontId="30" fillId="0" borderId="0" xfId="0" applyFont="1"/>
    <xf numFmtId="165" fontId="31" fillId="0" borderId="0" xfId="0" applyNumberFormat="1" applyFont="1" applyAlignment="1"/>
    <xf numFmtId="165" fontId="31" fillId="0" borderId="0" xfId="0" applyNumberFormat="1" applyFont="1" applyAlignment="1">
      <alignment horizontal="left"/>
    </xf>
    <xf numFmtId="0" fontId="32" fillId="0" borderId="0" xfId="0" applyFont="1" applyAlignment="1">
      <alignment horizontal="center"/>
    </xf>
    <xf numFmtId="0" fontId="3" fillId="7" borderId="0" xfId="0" applyFont="1" applyFill="1"/>
    <xf numFmtId="0" fontId="22" fillId="11" borderId="0" xfId="0" applyFont="1" applyFill="1" applyBorder="1"/>
    <xf numFmtId="4" fontId="22" fillId="11" borderId="0" xfId="0" applyNumberFormat="1" applyFont="1" applyFill="1"/>
    <xf numFmtId="0" fontId="22" fillId="11" borderId="0" xfId="0" applyFont="1" applyFill="1"/>
    <xf numFmtId="0" fontId="22" fillId="0" borderId="0" xfId="0" applyFont="1" applyFill="1" applyBorder="1"/>
    <xf numFmtId="2" fontId="22" fillId="0" borderId="0" xfId="0" applyNumberFormat="1" applyFont="1"/>
    <xf numFmtId="2" fontId="22" fillId="3" borderId="0" xfId="0" applyNumberFormat="1" applyFont="1" applyFill="1"/>
    <xf numFmtId="2" fontId="22" fillId="11" borderId="0" xfId="0" applyNumberFormat="1" applyFont="1" applyFill="1"/>
    <xf numFmtId="2" fontId="22" fillId="0" borderId="0" xfId="0" applyNumberFormat="1" applyFont="1" applyFill="1"/>
    <xf numFmtId="0" fontId="18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7" fillId="5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20" fillId="7" borderId="0" xfId="0" applyFont="1" applyFill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r>
              <a:rPr lang="es-ES"/>
              <a:t> VALENCIA</a:t>
            </a:r>
          </a:p>
        </c:rich>
      </c:tx>
      <c:layout>
        <c:manualLayout>
          <c:xMode val="edge"/>
          <c:yMode val="edge"/>
          <c:x val="0.45693300747039922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view3D>
      <c:rotX val="16"/>
      <c:hPercent val="26"/>
      <c:rotY val="32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A9A9A9" mc:Ignorable="a14" a14:legacySpreadsheetColorIndex="22">
                <a:gamma/>
                <a:shade val="87843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A9A9A9" mc:Ignorable="a14" a14:legacySpreadsheetColorIndex="22">
                <a:gamma/>
                <a:shade val="87843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722718168739215E-2"/>
          <c:y val="0.11550151975683891"/>
          <c:w val="0.93907611190468254"/>
          <c:h val="0.665653495440729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'01-01-20 a 31-01-20'!$D$7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Gráfico'!$A$7,'DATOS Gráfico'!$A$9,'DATOS Gráfico'!$A$10,'DATOS Gráfico'!$A$11,'DATOS Gráfico'!$A$12,'DATOS Gráfico'!$A$13,'DATOS Gráfico'!$A$18,'DATOS Gráfico'!$A$23)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Gráfico'!$B$7,'DATOS Gráfico'!$B$9,'DATOS Gráfico'!$B$10,'DATOS Gráfico'!$B$11,'DATOS Gráfico'!$B$12,'DATOS Gráfico'!$B$13,'DATOS Gráfico'!$B$18,'DATOS Gráfico'!$B$23)</c:f>
              <c:numCache>
                <c:formatCode>#,##0.00</c:formatCode>
                <c:ptCount val="8"/>
                <c:pt idx="0">
                  <c:v>22536.575000000001</c:v>
                </c:pt>
                <c:pt idx="1">
                  <c:v>70983.689166666663</c:v>
                </c:pt>
                <c:pt idx="2">
                  <c:v>9462.1516666666666</c:v>
                </c:pt>
                <c:pt idx="3">
                  <c:v>12018.13</c:v>
                </c:pt>
                <c:pt idx="4">
                  <c:v>80403.544166666674</c:v>
                </c:pt>
                <c:pt idx="5">
                  <c:v>103904.52750000001</c:v>
                </c:pt>
                <c:pt idx="6">
                  <c:v>5013.0199999999995</c:v>
                </c:pt>
                <c:pt idx="7">
                  <c:v>14589.266666666665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'01-01-20 a 31-01-20'!$F$7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Gráfico'!$A$7,'DATOS Gráfico'!$A$9,'DATOS Gráfico'!$A$10,'DATOS Gráfico'!$A$11,'DATOS Gráfico'!$A$12,'DATOS Gráfico'!$A$13,'DATOS Gráfico'!$A$18,'DATOS Gráfico'!$A$23)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Gráfico'!$C$7,'DATOS Gráfico'!$C$9,'DATOS Gráfico'!$C$10,'DATOS Gráfico'!$C$11,'DATOS Gráfico'!$C$12,'DATOS Gráfico'!$C$13,'DATOS Gráfico'!$C$18,'DATOS Gráfico'!$C$23)</c:f>
              <c:numCache>
                <c:formatCode>#,##0.00</c:formatCode>
                <c:ptCount val="8"/>
                <c:pt idx="0">
                  <c:v>21861.687735088573</c:v>
                </c:pt>
                <c:pt idx="1">
                  <c:v>73910.360469873252</c:v>
                </c:pt>
                <c:pt idx="2">
                  <c:v>10046.687499999998</c:v>
                </c:pt>
                <c:pt idx="3">
                  <c:v>13035.110833333327</c:v>
                </c:pt>
                <c:pt idx="4">
                  <c:v>79728.014166666675</c:v>
                </c:pt>
                <c:pt idx="5">
                  <c:v>303047.20000000013</c:v>
                </c:pt>
                <c:pt idx="6">
                  <c:v>5159.5331745974845</c:v>
                </c:pt>
                <c:pt idx="7">
                  <c:v>16273.669280916083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'01-01-20 a 31-01-20'!$D$6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Gráfico'!$A$7,'DATOS Gráfico'!$A$9,'DATOS Gráfico'!$A$10,'DATOS Gráfico'!$A$11,'DATOS Gráfico'!$A$12,'DATOS Gráfico'!$A$13,'DATOS Gráfico'!$A$18,'DATOS Gráfico'!$A$23)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Gráfico'!$D$7,'DATOS Gráfico'!$D$9,'DATOS Gráfico'!$D$10,'DATOS Gráfico'!$D$11,'DATOS Gráfico'!$D$12,'DATOS Gráfico'!$D$13,'DATOS Gráfico'!$D$18,'DATOS Gráfico'!$D$23)</c:f>
              <c:numCache>
                <c:formatCode>#,##0.00</c:formatCode>
                <c:ptCount val="8"/>
                <c:pt idx="0">
                  <c:v>0</c:v>
                </c:pt>
                <c:pt idx="1">
                  <c:v>95248.47</c:v>
                </c:pt>
                <c:pt idx="2">
                  <c:v>8929.02</c:v>
                </c:pt>
                <c:pt idx="3">
                  <c:v>12114.18</c:v>
                </c:pt>
                <c:pt idx="4">
                  <c:v>66966.81</c:v>
                </c:pt>
                <c:pt idx="5">
                  <c:v>162394.5</c:v>
                </c:pt>
                <c:pt idx="6">
                  <c:v>5013.0200000000004</c:v>
                </c:pt>
                <c:pt idx="7">
                  <c:v>6847.46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173424"/>
        <c:axId val="149173032"/>
        <c:axId val="0"/>
      </c:bar3DChart>
      <c:catAx>
        <c:axId val="14917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173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73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173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873967466706329"/>
          <c:y val="0.86322188449848025"/>
          <c:w val="0.29936990144612363"/>
          <c:h val="7.29483282674772E-2"/>
        </c:manualLayout>
      </c:layout>
      <c:overlay val="0"/>
      <c:spPr>
        <a:solidFill>
          <a:srgbClr val="C0C0C0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1C1C1" mc:Ignorable="a14" a14:legacySpreadsheetColorIndex="65">
            <a:gamma/>
            <a:shade val="75686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65"/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52" r="0.1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r>
              <a:rPr lang="es-ES"/>
              <a:t>ALICANTE</a:t>
            </a:r>
          </a:p>
        </c:rich>
      </c:tx>
      <c:layout>
        <c:manualLayout>
          <c:xMode val="edge"/>
          <c:yMode val="edge"/>
          <c:x val="0.46073321986114402"/>
          <c:y val="3.333343197630201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9C9C9" mc:Ignorable="a14" a14:legacySpreadsheetColorIndex="9">
                <a:gamma/>
                <a:shade val="78824"/>
                <a:invGamma/>
              </a:srgbClr>
            </a:gs>
          </a:gsLst>
          <a:path path="rect">
            <a:fillToRect l="100000" t="100000"/>
          </a:path>
        </a:gradFill>
        <a:ln w="12700">
          <a:solidFill>
            <a:srgbClr val="969696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9C9C9" mc:Ignorable="a14" a14:legacySpreadsheetColorIndex="9">
                <a:gamma/>
                <a:shade val="78824"/>
                <a:invGamma/>
              </a:srgbClr>
            </a:gs>
          </a:gsLst>
          <a:path path="rect">
            <a:fillToRect l="100000" t="100000"/>
          </a:path>
        </a:gradFill>
        <a:ln w="12700">
          <a:solidFill>
            <a:srgbClr val="969696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015741070711857E-2"/>
          <c:y val="0.16969747187935572"/>
          <c:w val="0.92984340735612692"/>
          <c:h val="0.615153335562664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'01-01-20 a 31-01-20'!$D$7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Gráfico'!$A$29,'DATOS Gráfico'!$A$31,'DATOS Gráfico'!$A$32,'DATOS Gráfico'!$A$33,'DATOS Gráfico'!$A$34,'DATOS Gráfico'!$A$35,'DATOS Gráfico'!$A$40,'DATOS Gráfico'!$A$45)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Gráfico'!$B$29,'DATOS Gráfico'!$B$31,'DATOS Gráfico'!$B$32,'DATOS Gráfico'!$B$33,'DATOS Gráfico'!$B$34,'DATOS Gráfico'!$B$35,'DATOS Gráfico'!$B$40,'DATOS Gráfico'!$B$45)</c:f>
              <c:numCache>
                <c:formatCode>#,##0.00</c:formatCode>
                <c:ptCount val="8"/>
                <c:pt idx="0">
                  <c:v>9997.1816666666655</c:v>
                </c:pt>
                <c:pt idx="1">
                  <c:v>34256.809166666666</c:v>
                </c:pt>
                <c:pt idx="2">
                  <c:v>7849.4466666666667</c:v>
                </c:pt>
                <c:pt idx="3">
                  <c:v>3044.8850000000002</c:v>
                </c:pt>
                <c:pt idx="4">
                  <c:v>11571.997499999999</c:v>
                </c:pt>
                <c:pt idx="5">
                  <c:v>22099.055833333332</c:v>
                </c:pt>
                <c:pt idx="6">
                  <c:v>3316.66</c:v>
                </c:pt>
                <c:pt idx="7">
                  <c:v>363.27916666666664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'01-01-20 a 31-01-20'!$F$7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Gráfico'!$A$29,'DATOS Gráfico'!$A$31,'DATOS Gráfico'!$A$32,'DATOS Gráfico'!$A$33,'DATOS Gráfico'!$A$34,'DATOS Gráfico'!$A$35,'DATOS Gráfico'!$A$40,'DATOS Gráfico'!$A$45)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Gráfico'!$C$29,'DATOS Gráfico'!$C$31,'DATOS Gráfico'!$C$32,'DATOS Gráfico'!$C$33,'DATOS Gráfico'!$C$34,'DATOS Gráfico'!$C$35,'DATOS Gráfico'!$C$40,'DATOS Gráfico'!$C$45)</c:f>
              <c:numCache>
                <c:formatCode>#,##0.00</c:formatCode>
                <c:ptCount val="8"/>
                <c:pt idx="0">
                  <c:v>10599.413333333334</c:v>
                </c:pt>
                <c:pt idx="1">
                  <c:v>37997.219248666828</c:v>
                </c:pt>
                <c:pt idx="2">
                  <c:v>7436.954999999999</c:v>
                </c:pt>
                <c:pt idx="3">
                  <c:v>5039.4902632000003</c:v>
                </c:pt>
                <c:pt idx="4">
                  <c:v>13734.047124999999</c:v>
                </c:pt>
                <c:pt idx="5">
                  <c:v>56662.858821746631</c:v>
                </c:pt>
                <c:pt idx="6">
                  <c:v>3316.66</c:v>
                </c:pt>
                <c:pt idx="7">
                  <c:v>35.642905822928213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'01-01-20 a 31-01-20'!$D$6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Gráfico'!$A$29,'DATOS Gráfico'!$A$31,'DATOS Gráfico'!$A$32,'DATOS Gráfico'!$A$33,'DATOS Gráfico'!$A$34,'DATOS Gráfico'!$A$35,'DATOS Gráfico'!$A$40,'DATOS Gráfico'!$A$45)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Gráfico'!$D$29,'DATOS Gráfico'!$D$31,'DATOS Gráfico'!$D$32,'DATOS Gráfico'!$D$33,'DATOS Gráfico'!$D$34,'DATOS Gráfico'!$D$35,'DATOS Gráfico'!$D$40,'DATOS Gráfico'!$D$45)</c:f>
              <c:numCache>
                <c:formatCode>#,##0.00</c:formatCode>
                <c:ptCount val="8"/>
                <c:pt idx="0">
                  <c:v>8799.2900000000009</c:v>
                </c:pt>
                <c:pt idx="1">
                  <c:v>45755.13</c:v>
                </c:pt>
                <c:pt idx="2">
                  <c:v>6848.74</c:v>
                </c:pt>
                <c:pt idx="3">
                  <c:v>5029.51</c:v>
                </c:pt>
                <c:pt idx="4">
                  <c:v>14205.85</c:v>
                </c:pt>
                <c:pt idx="5">
                  <c:v>55329.48</c:v>
                </c:pt>
                <c:pt idx="6">
                  <c:v>3316.66</c:v>
                </c:pt>
                <c:pt idx="7">
                  <c:v>520.80999999999995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158184"/>
        <c:axId val="208153088"/>
        <c:axId val="0"/>
      </c:bar3DChart>
      <c:catAx>
        <c:axId val="20815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5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58184"/>
        <c:crosses val="autoZero"/>
        <c:crossBetween val="between"/>
        <c:dispUnits>
          <c:builtInUnit val="hundreds"/>
          <c:dispUnitsLbl>
            <c:layout>
              <c:manualLayout>
                <c:xMode val="edge"/>
                <c:yMode val="edge"/>
                <c:x val="9.842936969760803E-2"/>
                <c:y val="0.10606091992459732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753945493468532"/>
          <c:y val="0.90000266336015433"/>
          <c:w val="0.28795826241321498"/>
          <c:h val="8.7879047937523491E-2"/>
        </c:manualLayout>
      </c:layout>
      <c:overlay val="0"/>
      <c:spPr>
        <a:solidFill>
          <a:srgbClr val="C0C0C0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65"/>
        </a:gs>
        <a:gs pos="100000">
          <a:srgbClr xmlns:mc="http://schemas.openxmlformats.org/markup-compatibility/2006" xmlns:a14="http://schemas.microsoft.com/office/drawing/2010/main" val="AAAAAA" mc:Ignorable="a14" a14:legacySpreadsheetColorIndex="65">
            <a:gamma/>
            <a:shade val="66667"/>
            <a:invGamma/>
          </a:srgbClr>
        </a:gs>
      </a:gsLst>
      <a:path path="rect">
        <a:fillToRect l="100000" t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INGRESOS ACCESORIOS VALENCIA Y ALICANTE</a:t>
            </a:r>
          </a:p>
        </c:rich>
      </c:tx>
      <c:layout>
        <c:manualLayout>
          <c:xMode val="edge"/>
          <c:yMode val="edge"/>
          <c:x val="0.12665285837182669"/>
          <c:y val="2.4211711711711711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38100">
          <a:solidFill>
            <a:srgbClr val="000000"/>
          </a:solidFill>
          <a:prstDash val="solid"/>
        </a:ln>
      </c:spPr>
    </c:sideWall>
    <c:backWall>
      <c:thickness val="0"/>
      <c:spPr>
        <a:noFill/>
        <a:ln w="381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73492176028028"/>
          <c:y val="0.19087853581488187"/>
          <c:w val="0.88309022045552887"/>
          <c:h val="0.554054511037887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'VALENCIA Y ALICANTE'!$D$10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Gráfico'!$A$51,'DATOS Gráfico'!$A$53,'DATOS Gráfico'!$A$54,'DATOS Gráfico'!$A$55,'DATOS Gráfico'!$A$56,'DATOS Gráfico'!$A$57,'DATOS Gráfico'!$A$62,'DATOS Gráfico'!$A$67)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Gráfico'!$B$51,'DATOS Gráfico'!$B$53,'DATOS Gráfico'!$B$54,'DATOS Gráfico'!$B$55,'DATOS Gráfico'!$B$56,'DATOS Gráfico'!$B$57,'DATOS Gráfico'!$B$62,'DATOS Gráfico'!$B$67)</c:f>
              <c:numCache>
                <c:formatCode>#,##0.00</c:formatCode>
                <c:ptCount val="8"/>
                <c:pt idx="0">
                  <c:v>32533.756666666668</c:v>
                </c:pt>
                <c:pt idx="1">
                  <c:v>105240.49833333332</c:v>
                </c:pt>
                <c:pt idx="2">
                  <c:v>17311.598333333335</c:v>
                </c:pt>
                <c:pt idx="3">
                  <c:v>15063.014999999999</c:v>
                </c:pt>
                <c:pt idx="4">
                  <c:v>91975.541666666672</c:v>
                </c:pt>
                <c:pt idx="5">
                  <c:v>126003.58333333334</c:v>
                </c:pt>
                <c:pt idx="6">
                  <c:v>8329.68</c:v>
                </c:pt>
                <c:pt idx="7">
                  <c:v>14952.545833333332</c:v>
                </c:pt>
              </c:numCache>
            </c:numRef>
          </c:val>
        </c:ser>
        <c:ser>
          <c:idx val="1"/>
          <c:order val="1"/>
          <c:tx>
            <c:strRef>
              <c:f>'VALENCIA Y ALICANTE'!$F$10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Gráfico'!$A$51,'DATOS Gráfico'!$A$53,'DATOS Gráfico'!$A$54,'DATOS Gráfico'!$A$55,'DATOS Gráfico'!$A$56,'DATOS Gráfico'!$A$57,'DATOS Gráfico'!$A$62,'DATOS Gráfico'!$A$67)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Gráfico'!$C$51,'DATOS Gráfico'!$C$53,'DATOS Gráfico'!$C$54,'DATOS Gráfico'!$C$55,'DATOS Gráfico'!$C$56,'DATOS Gráfico'!$C$57,'DATOS Gráfico'!$C$62,'DATOS Gráfico'!$C$67)</c:f>
              <c:numCache>
                <c:formatCode>#,##0.00</c:formatCode>
                <c:ptCount val="8"/>
                <c:pt idx="0">
                  <c:v>32461.101068421907</c:v>
                </c:pt>
                <c:pt idx="1">
                  <c:v>111907.57971854007</c:v>
                </c:pt>
                <c:pt idx="2">
                  <c:v>17483.642499999998</c:v>
                </c:pt>
                <c:pt idx="3">
                  <c:v>18074.601096533326</c:v>
                </c:pt>
                <c:pt idx="4">
                  <c:v>93462.061291666672</c:v>
                </c:pt>
                <c:pt idx="5">
                  <c:v>359710.05882174673</c:v>
                </c:pt>
                <c:pt idx="6">
                  <c:v>8476.1931745974834</c:v>
                </c:pt>
                <c:pt idx="7">
                  <c:v>16309.312186739011</c:v>
                </c:pt>
              </c:numCache>
            </c:numRef>
          </c:val>
        </c:ser>
        <c:ser>
          <c:idx val="2"/>
          <c:order val="2"/>
          <c:tx>
            <c:strRef>
              <c:f>'VALENCIA Y ALICANTE'!$D$9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('DATOS Gráfico'!$A$51,'DATOS Gráfico'!$A$53,'DATOS Gráfico'!$A$54,'DATOS Gráfico'!$A$55,'DATOS Gráfico'!$A$56,'DATOS Gráfico'!$A$57,'DATOS Gráfico'!$A$62,'DATOS Gráfico'!$A$67)</c:f>
              <c:strCache>
                <c:ptCount val="8"/>
                <c:pt idx="0">
                  <c:v>Comisiones sobre ventas</c:v>
                </c:pt>
                <c:pt idx="1">
                  <c:v>Energía fotovoltaica</c:v>
                </c:pt>
                <c:pt idx="2">
                  <c:v>Arrendamiento de locales</c:v>
                </c:pt>
                <c:pt idx="3">
                  <c:v>Arrendamiento esp. máq. vending</c:v>
                </c:pt>
                <c:pt idx="4">
                  <c:v>Canon publicidad estática</c:v>
                </c:pt>
                <c:pt idx="5">
                  <c:v>Arrendamiento esp. telecomunicaciones</c:v>
                </c:pt>
                <c:pt idx="6">
                  <c:v>Patrocinio Corporativo</c:v>
                </c:pt>
                <c:pt idx="7">
                  <c:v>Otros ingresos fuera del tráfico</c:v>
                </c:pt>
              </c:strCache>
            </c:strRef>
          </c:cat>
          <c:val>
            <c:numRef>
              <c:f>('DATOS Gráfico'!$D$51,'DATOS Gráfico'!$D$53,'DATOS Gráfico'!$D$54,'DATOS Gráfico'!$D$55,'DATOS Gráfico'!$D$56,'DATOS Gráfico'!$D$57,'DATOS Gráfico'!$D$62,'DATOS Gráfico'!$D$67)</c:f>
              <c:numCache>
                <c:formatCode>#,##0.00</c:formatCode>
                <c:ptCount val="8"/>
                <c:pt idx="0">
                  <c:v>8799.2900000000009</c:v>
                </c:pt>
                <c:pt idx="1">
                  <c:v>141003.6</c:v>
                </c:pt>
                <c:pt idx="2">
                  <c:v>15777.76</c:v>
                </c:pt>
                <c:pt idx="3">
                  <c:v>17143.690000000002</c:v>
                </c:pt>
                <c:pt idx="4">
                  <c:v>81172.66</c:v>
                </c:pt>
                <c:pt idx="5">
                  <c:v>217723.98</c:v>
                </c:pt>
                <c:pt idx="6">
                  <c:v>8329.68</c:v>
                </c:pt>
                <c:pt idx="7">
                  <c:v>7368.27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08152696"/>
        <c:axId val="208153872"/>
        <c:axId val="0"/>
      </c:bar3DChart>
      <c:catAx>
        <c:axId val="20815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noFill/>
          </a:ln>
        </c:spPr>
        <c:txPr>
          <a:bodyPr rot="-264000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5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5387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5269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37891459813871986"/>
          <c:y val="0.94763591674467906"/>
          <c:w val="0.24425899714727395"/>
          <c:h val="4.05405739783819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51" r="0.38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3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50000">
              <a:srgbClr xmlns:mc="http://schemas.openxmlformats.org/markup-compatibility/2006" xmlns:a14="http://schemas.microsoft.com/office/drawing/2010/main" val="595959" mc:Ignorable="a14" a14:legacySpreadsheetColorIndex="22">
                <a:gamma/>
                <a:shade val="4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435764247863701"/>
          <c:y val="2.8397594048707342E-2"/>
          <c:w val="0.7932965221808016"/>
          <c:h val="0.705883052067868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'DATOS Gráfico'!$G$5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Gráfico'!$F$6:$F$8</c:f>
              <c:strCache>
                <c:ptCount val="3"/>
                <c:pt idx="0">
                  <c:v>VALENCIA</c:v>
                </c:pt>
                <c:pt idx="1">
                  <c:v>ALICANTE</c:v>
                </c:pt>
                <c:pt idx="2">
                  <c:v>F.G.V.</c:v>
                </c:pt>
              </c:strCache>
            </c:strRef>
          </c:cat>
          <c:val>
            <c:numRef>
              <c:f>'DATOS Gráfico'!$G$6:$G$8</c:f>
              <c:numCache>
                <c:formatCode>#,##0.00</c:formatCode>
                <c:ptCount val="3"/>
                <c:pt idx="0">
                  <c:v>337025.86166666675</c:v>
                </c:pt>
                <c:pt idx="1">
                  <c:v>107270.36916666666</c:v>
                </c:pt>
                <c:pt idx="2">
                  <c:v>444296.23083333339</c:v>
                </c:pt>
              </c:numCache>
            </c:numRef>
          </c:val>
        </c:ser>
        <c:ser>
          <c:idx val="1"/>
          <c:order val="1"/>
          <c:tx>
            <c:strRef>
              <c:f>'DATOS Gráfico'!$H$5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Gráfico'!$F$6:$F$8</c:f>
              <c:strCache>
                <c:ptCount val="3"/>
                <c:pt idx="0">
                  <c:v>VALENCIA</c:v>
                </c:pt>
                <c:pt idx="1">
                  <c:v>ALICANTE</c:v>
                </c:pt>
                <c:pt idx="2">
                  <c:v>F.G.V.</c:v>
                </c:pt>
              </c:strCache>
            </c:strRef>
          </c:cat>
          <c:val>
            <c:numRef>
              <c:f>'DATOS Gráfico'!$H$6:$H$8</c:f>
              <c:numCache>
                <c:formatCode>#,##0.00</c:formatCode>
                <c:ptCount val="3"/>
                <c:pt idx="0">
                  <c:v>540489.90403414925</c:v>
                </c:pt>
                <c:pt idx="1">
                  <c:v>148306.65714812375</c:v>
                </c:pt>
                <c:pt idx="2">
                  <c:v>688796.56118227297</c:v>
                </c:pt>
              </c:numCache>
            </c:numRef>
          </c:val>
        </c:ser>
        <c:ser>
          <c:idx val="2"/>
          <c:order val="2"/>
          <c:tx>
            <c:strRef>
              <c:f>'DATOS Gráfico'!$I$5</c:f>
              <c:strCache>
                <c:ptCount val="1"/>
                <c:pt idx="0">
                  <c:v>Facturado 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Gráfico'!$F$6:$F$8</c:f>
              <c:strCache>
                <c:ptCount val="3"/>
                <c:pt idx="0">
                  <c:v>VALENCIA</c:v>
                </c:pt>
                <c:pt idx="1">
                  <c:v>ALICANTE</c:v>
                </c:pt>
                <c:pt idx="2">
                  <c:v>F.G.V.</c:v>
                </c:pt>
              </c:strCache>
            </c:strRef>
          </c:cat>
          <c:val>
            <c:numRef>
              <c:f>'DATOS Gráfico'!$I$6:$I$8</c:f>
              <c:numCache>
                <c:formatCode>#,##0.00</c:formatCode>
                <c:ptCount val="3"/>
                <c:pt idx="0">
                  <c:v>367164.77</c:v>
                </c:pt>
                <c:pt idx="1">
                  <c:v>168852.97999999998</c:v>
                </c:pt>
                <c:pt idx="2">
                  <c:v>536017.75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157400"/>
        <c:axId val="208158968"/>
        <c:axId val="0"/>
      </c:bar3DChart>
      <c:catAx>
        <c:axId val="20815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58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5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1574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29944150414711951"/>
          <c:y val="0.92089340700808087"/>
          <c:w val="0.38100579445584981"/>
          <c:h val="6.0851987247230017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50" b="1" i="0" u="none" strike="noStrike" baseline="0">
                <a:solidFill>
                  <a:srgbClr val="000000"/>
                </a:solidFill>
                <a:latin typeface="Century"/>
                <a:ea typeface="Century"/>
                <a:cs typeface="Century"/>
              </a:defRPr>
            </a:pPr>
            <a:r>
              <a:rPr lang="es-ES"/>
              <a:t>INGRESOS ACCESORIOS VALENCIA Y ALICANTE</a:t>
            </a:r>
          </a:p>
        </c:rich>
      </c:tx>
      <c:layout>
        <c:manualLayout>
          <c:xMode val="edge"/>
          <c:yMode val="edge"/>
          <c:x val="0.16682738669238187"/>
          <c:y val="1.60513643659711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359691417550622E-2"/>
          <c:y val="0.21187800963081863"/>
          <c:w val="0.85631629701060752"/>
          <c:h val="0.56661316211878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5228462883798156E-2"/>
                  <c:y val="-1.579100365263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241087631644888E-2"/>
                  <c:y val="-1.5699498236877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685988504088868E-2"/>
                  <c:y val="3.5009668735228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20280850145734E-2"/>
                  <c:y val="-6.379589613042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200104752574519E-2"/>
                  <c:y val="-0.11476876746286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4710663724222493E-2"/>
                  <c:y val="-0.133562330461096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048932534167839E-2"/>
                  <c:y val="-0.3289235913459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42901939191765E-2"/>
                  <c:y val="2.099167483059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427373907627411E-2"/>
                  <c:y val="-1.20778883402838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687713831196057E-3"/>
                  <c:y val="-4.37024568329827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3718101352264953E-3"/>
                  <c:y val="-5.7678285094909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9297962498964282E-4"/>
                  <c:y val="-1.07355026169355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422391082461168E-3"/>
                  <c:y val="-6.9177328632865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8746630076485455E-3"/>
                  <c:y val="-4.0954654171176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0637555604043078E-2"/>
                  <c:y val="-6.2996360639530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47487072794782E-2"/>
                  <c:y val="-6.3531384419644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4714209421990043E-2"/>
                  <c:y val="-1.335473515248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'DATOS Gráfico'!$A$51:$A$67</c:f>
              <c:strCache>
                <c:ptCount val="17"/>
                <c:pt idx="0">
                  <c:v>Comisiones sobre ventas</c:v>
                </c:pt>
                <c:pt idx="1">
                  <c:v>Venta mat. Desecho y residuos</c:v>
                </c:pt>
                <c:pt idx="2">
                  <c:v>Energía fotovoltaica</c:v>
                </c:pt>
                <c:pt idx="3">
                  <c:v>Arrendamiento de locales</c:v>
                </c:pt>
                <c:pt idx="4">
                  <c:v>Arrendamiento esp. máq. vending</c:v>
                </c:pt>
                <c:pt idx="5">
                  <c:v>Canon publicidad estática</c:v>
                </c:pt>
                <c:pt idx="6">
                  <c:v>Arrendamiento esp. telecomunicaciones</c:v>
                </c:pt>
                <c:pt idx="7">
                  <c:v>Arrendamiento unidades para publicidad</c:v>
                </c:pt>
                <c:pt idx="8">
                  <c:v>Arrendamiento esp. filmaciones</c:v>
                </c:pt>
                <c:pt idx="9">
                  <c:v>Promociones</c:v>
                </c:pt>
                <c:pt idx="10">
                  <c:v>Ingresos por daños al ferrocarril</c:v>
                </c:pt>
                <c:pt idx="11">
                  <c:v>Patrocinio Corporativo</c:v>
                </c:pt>
                <c:pt idx="12">
                  <c:v>Expedientes Obra</c:v>
                </c:pt>
                <c:pt idx="13">
                  <c:v>Consultoria</c:v>
                </c:pt>
                <c:pt idx="14">
                  <c:v>Penalidad</c:v>
                </c:pt>
                <c:pt idx="15">
                  <c:v>Formación</c:v>
                </c:pt>
                <c:pt idx="16">
                  <c:v>Otros ingresos fuera del tráfico</c:v>
                </c:pt>
              </c:strCache>
            </c:strRef>
          </c:cat>
          <c:val>
            <c:numRef>
              <c:f>'DATOS Gráfico'!$H$51:$H$67</c:f>
              <c:numCache>
                <c:formatCode>0.00%</c:formatCode>
                <c:ptCount val="17"/>
                <c:pt idx="0">
                  <c:v>1.6416042192632613E-2</c:v>
                </c:pt>
                <c:pt idx="1">
                  <c:v>0</c:v>
                </c:pt>
                <c:pt idx="2">
                  <c:v>0.26305770657781391</c:v>
                </c:pt>
                <c:pt idx="3">
                  <c:v>2.9435144638400502E-2</c:v>
                </c:pt>
                <c:pt idx="4">
                  <c:v>3.1983437115655225E-2</c:v>
                </c:pt>
                <c:pt idx="5">
                  <c:v>0.1514365149288433</c:v>
                </c:pt>
                <c:pt idx="6">
                  <c:v>0.40618800403531413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1.9959842747744826E-2</c:v>
                </c:pt>
                <c:pt idx="11">
                  <c:v>1.5539933145870636E-2</c:v>
                </c:pt>
                <c:pt idx="12">
                  <c:v>0</c:v>
                </c:pt>
                <c:pt idx="13">
                  <c:v>0</c:v>
                </c:pt>
                <c:pt idx="14">
                  <c:v>5.2237057448190849E-2</c:v>
                </c:pt>
                <c:pt idx="15">
                  <c:v>0</c:v>
                </c:pt>
                <c:pt idx="16">
                  <c:v>1.3746317169534032E-2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5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7.1359691417550622E-2"/>
          <c:y val="0.7736757624398074"/>
          <c:w val="0.85631629701060752"/>
          <c:h val="0.22150882825040127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78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78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&amp;Z&amp;G</c:oddHeader>
      <c:oddFooter>&amp;D&amp;8UNIDAD  DE FINANZAS
&amp;"Arial,Negrita"&amp;10ÁREA ECONÓMICO-FINANCIERA</c:oddFooter>
    </c:headerFooter>
    <c:pageMargins b="0.70866141732283472" l="0.74803149606299213" r="0.74803149606299213" t="0.98425196850393704" header="0" footer="0"/>
    <c:pageSetup paperSize="9" orientation="landscape" horizontalDpi="300" verticalDpi="300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10</xdr:row>
      <xdr:rowOff>142875</xdr:rowOff>
    </xdr:from>
    <xdr:to>
      <xdr:col>6</xdr:col>
      <xdr:colOff>1809750</xdr:colOff>
      <xdr:row>28</xdr:row>
      <xdr:rowOff>0</xdr:rowOff>
    </xdr:to>
    <xdr:sp macro="" textlink="">
      <xdr:nvSpPr>
        <xdr:cNvPr id="16385" name="WordArt 1"/>
        <xdr:cNvSpPr>
          <a:spLocks noChangeArrowheads="1" noChangeShapeType="1" noTextEdit="1"/>
        </xdr:cNvSpPr>
      </xdr:nvSpPr>
      <xdr:spPr bwMode="auto">
        <a:xfrm>
          <a:off x="733425" y="1762125"/>
          <a:ext cx="6057900" cy="2771775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bliqueTopLeft"/>
          <a:lightRig rig="threePt" dir="t"/>
        </a:scene3d>
        <a:ex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perspectiveAbove"/>
            <a:lightRig rig="threePt" dir="t"/>
          </a:scene3d>
        </a:bodyPr>
        <a:lstStyle/>
        <a:p>
          <a:pPr algn="ctr" rtl="0">
            <a:buNone/>
          </a:pPr>
          <a:r>
            <a:rPr lang="es-ES" sz="3200" b="1" kern="1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ndara" panose="020E0502030303020204" pitchFamily="34" charset="0"/>
              <a:cs typeface="Times New Roman" panose="02020603050405020304" pitchFamily="18" charset="0"/>
            </a:rPr>
            <a:t>INFORME  MENSUAL</a:t>
          </a:r>
        </a:p>
        <a:p>
          <a:pPr algn="ctr" rtl="0">
            <a:buNone/>
          </a:pPr>
          <a:r>
            <a:rPr lang="es-ES" sz="3200" b="1" kern="1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ndara" panose="020E0502030303020204" pitchFamily="34" charset="0"/>
              <a:cs typeface="Times New Roman" panose="02020603050405020304" pitchFamily="18" charset="0"/>
            </a:rPr>
            <a:t>DE  LOS </a:t>
          </a:r>
        </a:p>
        <a:p>
          <a:pPr algn="ctr" rtl="0">
            <a:buNone/>
          </a:pPr>
          <a:r>
            <a:rPr lang="es-ES" sz="3200" b="1" kern="10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Candara" panose="020E0502030303020204" pitchFamily="34" charset="0"/>
              <a:cs typeface="Times New Roman" panose="02020603050405020304" pitchFamily="18" charset="0"/>
            </a:rPr>
            <a:t>INGRESOS  ACCESORIOS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742950</xdr:colOff>
      <xdr:row>68</xdr:row>
      <xdr:rowOff>114300</xdr:rowOff>
    </xdr:to>
    <xdr:sp macro="" textlink="">
      <xdr:nvSpPr>
        <xdr:cNvPr id="16387" name="Rectangle 3"/>
        <xdr:cNvSpPr>
          <a:spLocks noChangeArrowheads="1"/>
        </xdr:cNvSpPr>
      </xdr:nvSpPr>
      <xdr:spPr bwMode="auto">
        <a:xfrm>
          <a:off x="0" y="0"/>
          <a:ext cx="7781925" cy="1174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0</xdr:col>
      <xdr:colOff>47625</xdr:colOff>
      <xdr:row>0</xdr:row>
      <xdr:rowOff>133351</xdr:rowOff>
    </xdr:from>
    <xdr:to>
      <xdr:col>4</xdr:col>
      <xdr:colOff>742950</xdr:colOff>
      <xdr:row>3</xdr:row>
      <xdr:rowOff>135836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1"/>
          <a:ext cx="3743325" cy="488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16119</xdr:colOff>
      <xdr:row>2</xdr:row>
      <xdr:rowOff>11724</xdr:rowOff>
    </xdr:from>
    <xdr:to>
      <xdr:col>11</xdr:col>
      <xdr:colOff>606669</xdr:colOff>
      <xdr:row>20</xdr:row>
      <xdr:rowOff>87924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24179</xdr:colOff>
      <xdr:row>20</xdr:row>
      <xdr:rowOff>111369</xdr:rowOff>
    </xdr:from>
    <xdr:to>
      <xdr:col>11</xdr:col>
      <xdr:colOff>643304</xdr:colOff>
      <xdr:row>39</xdr:row>
      <xdr:rowOff>35169</xdr:rowOff>
    </xdr:to>
    <xdr:graphicFrame macro="">
      <xdr:nvGraphicFramePr>
        <xdr:cNvPr id="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11</xdr:col>
      <xdr:colOff>752475</xdr:colOff>
      <xdr:row>34</xdr:row>
      <xdr:rowOff>152400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142875</xdr:rowOff>
    </xdr:from>
    <xdr:to>
      <xdr:col>10</xdr:col>
      <xdr:colOff>733425</xdr:colOff>
      <xdr:row>31</xdr:row>
      <xdr:rowOff>142875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108585</xdr:rowOff>
    </xdr:from>
    <xdr:to>
      <xdr:col>12</xdr:col>
      <xdr:colOff>733425</xdr:colOff>
      <xdr:row>37</xdr:row>
      <xdr:rowOff>45720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J66"/>
  <sheetViews>
    <sheetView zoomScaleNormal="100" workbookViewId="0">
      <selection activeCell="G33" sqref="G33"/>
    </sheetView>
  </sheetViews>
  <sheetFormatPr baseColWidth="10" defaultRowHeight="12.75"/>
  <cols>
    <col min="5" max="5" width="11.5703125" customWidth="1"/>
    <col min="6" max="6" width="24.42578125" bestFit="1" customWidth="1"/>
    <col min="7" max="7" width="30.85546875" customWidth="1"/>
    <col min="10" max="10" width="12.28515625" bestFit="1" customWidth="1"/>
  </cols>
  <sheetData>
    <row r="5" spans="3:10">
      <c r="F5" s="48"/>
    </row>
    <row r="15" spans="3:10">
      <c r="C15" s="3"/>
      <c r="D15" s="3"/>
      <c r="E15" s="3"/>
      <c r="F15" s="3"/>
      <c r="G15" s="3"/>
      <c r="H15" s="3"/>
      <c r="I15" s="3"/>
      <c r="J15" s="3"/>
    </row>
    <row r="31" spans="3:5" ht="30">
      <c r="C31" s="45"/>
      <c r="D31" s="43"/>
      <c r="E31" s="43"/>
    </row>
    <row r="33" spans="2:8" ht="32.25">
      <c r="B33" s="152" t="s">
        <v>57</v>
      </c>
      <c r="C33" s="152" t="s">
        <v>58</v>
      </c>
      <c r="D33" s="152"/>
      <c r="E33" s="152" t="s">
        <v>59</v>
      </c>
      <c r="F33" s="153" t="s">
        <v>64</v>
      </c>
      <c r="G33" s="154">
        <v>2020</v>
      </c>
    </row>
    <row r="40" spans="2:8" ht="26.25">
      <c r="B40" s="69"/>
      <c r="C40" s="69"/>
      <c r="D40" s="69"/>
      <c r="E40" s="69"/>
      <c r="F40" s="69"/>
      <c r="G40" s="69"/>
      <c r="H40" s="69"/>
    </row>
    <row r="50" spans="4:7">
      <c r="D50" s="44"/>
    </row>
    <row r="51" spans="4:7">
      <c r="D51" s="1"/>
      <c r="F51" s="1"/>
      <c r="G51" s="1"/>
    </row>
    <row r="65" spans="7:7">
      <c r="G65" s="151" t="s">
        <v>61</v>
      </c>
    </row>
    <row r="66" spans="7:7">
      <c r="G66" s="150" t="s">
        <v>62</v>
      </c>
    </row>
  </sheetData>
  <phoneticPr fontId="2" type="noConversion"/>
  <pageMargins left="0.78740157480314965" right="0.78740157480314965" top="0.98425196850393704" bottom="0.6692913385826772" header="0" footer="0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75" zoomScaleNormal="75" workbookViewId="0">
      <pane xSplit="3" ySplit="8" topLeftCell="D9" activePane="bottomRight" state="frozen"/>
      <selection activeCell="F6" sqref="F6"/>
      <selection pane="topRight" activeCell="F6" sqref="F6"/>
      <selection pane="bottomLeft" activeCell="F6" sqref="F6"/>
      <selection pane="bottomRight" activeCell="J2" sqref="J2"/>
    </sheetView>
  </sheetViews>
  <sheetFormatPr baseColWidth="10" defaultRowHeight="12.75"/>
  <cols>
    <col min="1" max="1" width="6.140625" customWidth="1"/>
    <col min="2" max="2" width="3.85546875" customWidth="1"/>
    <col min="3" max="3" width="53.5703125" customWidth="1"/>
    <col min="4" max="4" width="18.7109375" customWidth="1"/>
    <col min="5" max="5" width="20.140625" bestFit="1" customWidth="1"/>
    <col min="6" max="8" width="18.7109375" customWidth="1"/>
    <col min="9" max="9" width="15.7109375" customWidth="1"/>
    <col min="10" max="10" width="27.42578125" customWidth="1"/>
    <col min="11" max="11" width="3.5703125" customWidth="1"/>
    <col min="12" max="12" width="6.140625" customWidth="1"/>
    <col min="14" max="14" width="13.28515625" bestFit="1" customWidth="1"/>
  </cols>
  <sheetData>
    <row r="1" spans="1:14" ht="20.25">
      <c r="C1" s="165" t="s">
        <v>46</v>
      </c>
      <c r="D1" s="165"/>
      <c r="E1" s="165"/>
      <c r="F1" s="165"/>
      <c r="G1" s="165"/>
      <c r="H1" s="165"/>
      <c r="I1" s="165"/>
      <c r="J1" s="165"/>
    </row>
    <row r="2" spans="1:14" ht="18" customHeight="1">
      <c r="G2" s="149"/>
      <c r="H2" s="140"/>
      <c r="J2" s="65">
        <v>2020</v>
      </c>
    </row>
    <row r="3" spans="1:14" ht="15">
      <c r="A3" t="s">
        <v>52</v>
      </c>
      <c r="C3" s="136" t="s">
        <v>18</v>
      </c>
      <c r="D3" s="137">
        <v>43831</v>
      </c>
      <c r="E3" s="138" t="s">
        <v>19</v>
      </c>
      <c r="F3" s="139">
        <v>43861</v>
      </c>
      <c r="G3" s="148"/>
      <c r="H3" s="7"/>
      <c r="I3" s="7">
        <v>9</v>
      </c>
    </row>
    <row r="4" spans="1:14" ht="15.75" customHeight="1">
      <c r="A4" s="9"/>
      <c r="B4" s="9"/>
      <c r="C4" s="166" t="s">
        <v>21</v>
      </c>
      <c r="D4" s="166"/>
      <c r="E4" s="166"/>
      <c r="F4" s="166"/>
      <c r="G4" s="166"/>
      <c r="H4" s="166"/>
      <c r="I4" s="166"/>
      <c r="J4" s="166"/>
      <c r="K4" s="9"/>
      <c r="L4" s="9"/>
    </row>
    <row r="5" spans="1:14" ht="6" customHeight="1">
      <c r="A5" s="9"/>
      <c r="B5" s="9"/>
      <c r="C5" s="166"/>
      <c r="D5" s="166"/>
      <c r="E5" s="166"/>
      <c r="F5" s="166"/>
      <c r="G5" s="166"/>
      <c r="H5" s="166"/>
      <c r="I5" s="166"/>
      <c r="J5" s="166"/>
      <c r="K5" s="9"/>
      <c r="L5" s="9"/>
    </row>
    <row r="6" spans="1:14" ht="18">
      <c r="A6" s="9"/>
      <c r="B6" s="8"/>
      <c r="C6" s="92" t="s">
        <v>4</v>
      </c>
      <c r="D6" s="92" t="s">
        <v>1</v>
      </c>
      <c r="E6" s="92" t="s">
        <v>0</v>
      </c>
      <c r="F6" s="167" t="s">
        <v>32</v>
      </c>
      <c r="G6" s="167"/>
      <c r="H6" s="92" t="s">
        <v>32</v>
      </c>
      <c r="I6" s="92" t="s">
        <v>2</v>
      </c>
      <c r="J6" s="92" t="s">
        <v>20</v>
      </c>
      <c r="K6" s="126"/>
      <c r="L6" s="127"/>
      <c r="N6" s="4"/>
    </row>
    <row r="7" spans="1:14" ht="18">
      <c r="A7" s="9"/>
      <c r="B7" s="8"/>
      <c r="C7" s="92"/>
      <c r="D7" s="92">
        <v>2018</v>
      </c>
      <c r="E7" s="92">
        <v>2019</v>
      </c>
      <c r="F7" s="92" t="s">
        <v>0</v>
      </c>
      <c r="G7" s="92" t="s">
        <v>38</v>
      </c>
      <c r="H7" s="92" t="s">
        <v>28</v>
      </c>
      <c r="I7" s="92" t="s">
        <v>3</v>
      </c>
      <c r="J7" s="94"/>
      <c r="K7" s="126"/>
      <c r="L7" s="127"/>
    </row>
    <row r="8" spans="1:14" ht="17.25" customHeight="1">
      <c r="A8" s="9"/>
      <c r="B8" s="8"/>
      <c r="C8" s="92"/>
      <c r="D8" s="95"/>
      <c r="E8" s="95"/>
      <c r="F8" s="95"/>
      <c r="G8" s="95"/>
      <c r="H8" s="95"/>
      <c r="I8" s="95"/>
      <c r="J8" s="95"/>
      <c r="K8" s="126"/>
      <c r="L8" s="127"/>
    </row>
    <row r="9" spans="1:14" ht="12" customHeight="1">
      <c r="A9" s="9"/>
      <c r="B9" s="8"/>
      <c r="C9" s="92"/>
      <c r="D9" s="130" t="s">
        <v>33</v>
      </c>
      <c r="E9" s="130" t="s">
        <v>34</v>
      </c>
      <c r="F9" s="130" t="s">
        <v>35</v>
      </c>
      <c r="G9" s="130" t="s">
        <v>36</v>
      </c>
      <c r="H9" s="130" t="s">
        <v>43</v>
      </c>
      <c r="I9" s="130" t="s">
        <v>44</v>
      </c>
      <c r="J9" s="131"/>
      <c r="K9" s="126"/>
      <c r="L9" s="127"/>
    </row>
    <row r="10" spans="1:14" ht="12" customHeight="1">
      <c r="A10" s="9"/>
      <c r="B10" s="8"/>
      <c r="C10" s="96"/>
      <c r="D10" s="130"/>
      <c r="E10" s="130"/>
      <c r="F10" s="130"/>
      <c r="G10" s="130"/>
      <c r="H10" s="130" t="s">
        <v>39</v>
      </c>
      <c r="I10" s="130" t="s">
        <v>45</v>
      </c>
      <c r="J10" s="132"/>
      <c r="K10" s="126"/>
      <c r="L10" s="127"/>
    </row>
    <row r="11" spans="1:14" ht="18">
      <c r="A11" s="9"/>
      <c r="B11" s="9"/>
      <c r="C11" s="97" t="s">
        <v>14</v>
      </c>
      <c r="D11" s="98">
        <v>270438.90000000002</v>
      </c>
      <c r="E11" s="98">
        <v>262340.25282106287</v>
      </c>
      <c r="F11" s="99">
        <v>21861.687735088573</v>
      </c>
      <c r="G11" s="117">
        <v>0</v>
      </c>
      <c r="H11" s="99">
        <v>-21861.687735088573</v>
      </c>
      <c r="I11" s="100">
        <v>-100</v>
      </c>
      <c r="J11" s="101"/>
      <c r="K11" s="127"/>
      <c r="L11" s="127"/>
    </row>
    <row r="12" spans="1:14" ht="18">
      <c r="A12" s="9"/>
      <c r="B12" s="9"/>
      <c r="C12" s="102" t="s">
        <v>55</v>
      </c>
      <c r="D12" s="103">
        <v>23323.1</v>
      </c>
      <c r="E12" s="103">
        <v>30610.785494500826</v>
      </c>
      <c r="F12" s="103">
        <v>2550.8987912084026</v>
      </c>
      <c r="G12" s="106">
        <v>0</v>
      </c>
      <c r="H12" s="103">
        <v>-2550.8987912084026</v>
      </c>
      <c r="I12" s="104">
        <v>-100</v>
      </c>
      <c r="J12" s="105"/>
      <c r="K12" s="127"/>
      <c r="L12" s="127"/>
    </row>
    <row r="13" spans="1:14" ht="18">
      <c r="A13" s="9"/>
      <c r="B13" s="9"/>
      <c r="C13" s="97" t="s">
        <v>6</v>
      </c>
      <c r="D13" s="98">
        <v>851804.27</v>
      </c>
      <c r="E13" s="98">
        <v>886924.3256384792</v>
      </c>
      <c r="F13" s="99">
        <v>73910.360469873252</v>
      </c>
      <c r="G13" s="117">
        <v>95248.47</v>
      </c>
      <c r="H13" s="99">
        <v>21338.109530126749</v>
      </c>
      <c r="I13" s="100">
        <v>28.870254987897692</v>
      </c>
      <c r="J13" s="101"/>
      <c r="K13" s="127"/>
      <c r="L13" s="127"/>
    </row>
    <row r="14" spans="1:14" ht="18">
      <c r="A14" s="9"/>
      <c r="B14" s="9"/>
      <c r="C14" s="102" t="s">
        <v>7</v>
      </c>
      <c r="D14" s="103">
        <v>113545.82</v>
      </c>
      <c r="E14" s="103">
        <v>120560.24999999999</v>
      </c>
      <c r="F14" s="103">
        <v>10046.687499999998</v>
      </c>
      <c r="G14" s="106">
        <v>8929.02</v>
      </c>
      <c r="H14" s="103">
        <v>-1117.6674999999977</v>
      </c>
      <c r="I14" s="104">
        <v>-11.124736386993204</v>
      </c>
      <c r="J14" s="105"/>
      <c r="K14" s="127"/>
      <c r="L14" s="127"/>
    </row>
    <row r="15" spans="1:14" ht="18">
      <c r="A15" s="9"/>
      <c r="B15" s="9"/>
      <c r="C15" s="97" t="s">
        <v>53</v>
      </c>
      <c r="D15" s="98">
        <v>144217.56</v>
      </c>
      <c r="E15" s="98">
        <v>156421.32999999993</v>
      </c>
      <c r="F15" s="99">
        <v>13035.110833333327</v>
      </c>
      <c r="G15" s="117">
        <v>12114.18</v>
      </c>
      <c r="H15" s="99">
        <v>-920.93083333332652</v>
      </c>
      <c r="I15" s="100">
        <v>-7.0650019405920679</v>
      </c>
      <c r="J15" s="101"/>
      <c r="K15" s="127"/>
      <c r="L15" s="127"/>
    </row>
    <row r="16" spans="1:14" ht="18">
      <c r="A16" s="9"/>
      <c r="B16" s="9"/>
      <c r="C16" s="102" t="s">
        <v>11</v>
      </c>
      <c r="D16" s="103">
        <v>964842.53</v>
      </c>
      <c r="E16" s="103">
        <v>956736.17</v>
      </c>
      <c r="F16" s="103">
        <v>79728.014166666675</v>
      </c>
      <c r="G16" s="106">
        <v>66966.81</v>
      </c>
      <c r="H16" s="103">
        <v>-12761.204166666677</v>
      </c>
      <c r="I16" s="104">
        <v>-16.00592251048689</v>
      </c>
      <c r="J16" s="105"/>
      <c r="K16" s="127"/>
      <c r="L16" s="127"/>
    </row>
    <row r="17" spans="1:12" ht="18">
      <c r="A17" s="9"/>
      <c r="B17" s="9"/>
      <c r="C17" s="97" t="s">
        <v>54</v>
      </c>
      <c r="D17" s="98">
        <v>1246854.33</v>
      </c>
      <c r="E17" s="98">
        <v>1212188.8000000005</v>
      </c>
      <c r="F17" s="98">
        <v>303047.20000000013</v>
      </c>
      <c r="G17" s="117">
        <v>162394.5</v>
      </c>
      <c r="H17" s="99">
        <v>-140652.70000000013</v>
      </c>
      <c r="I17" s="100">
        <v>-46.41280302210351</v>
      </c>
      <c r="J17" s="101" t="s">
        <v>63</v>
      </c>
      <c r="K17" s="127"/>
      <c r="L17" s="127"/>
    </row>
    <row r="18" spans="1:12" ht="18">
      <c r="A18" s="9"/>
      <c r="B18" s="9"/>
      <c r="C18" s="102" t="s">
        <v>12</v>
      </c>
      <c r="D18" s="103">
        <v>49500</v>
      </c>
      <c r="E18" s="103">
        <v>100152.22999999992</v>
      </c>
      <c r="F18" s="103">
        <v>8346.0191666666578</v>
      </c>
      <c r="G18" s="106">
        <v>0</v>
      </c>
      <c r="H18" s="103">
        <v>-8346.0191666666578</v>
      </c>
      <c r="I18" s="104">
        <v>-100</v>
      </c>
      <c r="J18" s="105"/>
      <c r="K18" s="127"/>
      <c r="L18" s="127"/>
    </row>
    <row r="19" spans="1:12" ht="18">
      <c r="A19" s="9"/>
      <c r="B19" s="9"/>
      <c r="C19" s="97" t="s">
        <v>50</v>
      </c>
      <c r="D19" s="98">
        <v>1400</v>
      </c>
      <c r="E19" s="98">
        <v>1498.7547833732101</v>
      </c>
      <c r="F19" s="98">
        <v>0</v>
      </c>
      <c r="G19" s="117">
        <v>0</v>
      </c>
      <c r="H19" s="99">
        <v>0</v>
      </c>
      <c r="I19" s="100">
        <v>0</v>
      </c>
      <c r="J19" s="101"/>
      <c r="K19" s="127"/>
      <c r="L19" s="127"/>
    </row>
    <row r="20" spans="1:12" ht="18">
      <c r="A20" s="9"/>
      <c r="B20" s="9"/>
      <c r="C20" s="102" t="s">
        <v>13</v>
      </c>
      <c r="D20" s="103">
        <v>0</v>
      </c>
      <c r="E20" s="103">
        <v>0</v>
      </c>
      <c r="F20" s="103">
        <v>0</v>
      </c>
      <c r="G20" s="106">
        <v>0</v>
      </c>
      <c r="H20" s="103">
        <v>0</v>
      </c>
      <c r="I20" s="104">
        <v>0</v>
      </c>
      <c r="J20" s="105"/>
      <c r="K20" s="127"/>
      <c r="L20" s="127"/>
    </row>
    <row r="21" spans="1:12" ht="18">
      <c r="A21" s="9"/>
      <c r="B21" s="9"/>
      <c r="C21" s="97" t="s">
        <v>15</v>
      </c>
      <c r="D21" s="98">
        <v>90346.12999999999</v>
      </c>
      <c r="E21" s="98">
        <v>38851.224989584764</v>
      </c>
      <c r="F21" s="98">
        <v>3237.602082465397</v>
      </c>
      <c r="G21" s="117">
        <v>9651.31</v>
      </c>
      <c r="H21" s="99">
        <v>6413.7079175346025</v>
      </c>
      <c r="I21" s="100">
        <v>198.1005619026115</v>
      </c>
      <c r="J21" s="101"/>
      <c r="K21" s="127"/>
      <c r="L21" s="127"/>
    </row>
    <row r="22" spans="1:12" ht="18">
      <c r="A22" s="9"/>
      <c r="B22" s="9"/>
      <c r="C22" s="102" t="s">
        <v>60</v>
      </c>
      <c r="D22" s="103">
        <v>60156.24</v>
      </c>
      <c r="E22" s="103">
        <v>61914.39809516981</v>
      </c>
      <c r="F22" s="103">
        <v>5159.5331745974845</v>
      </c>
      <c r="G22" s="106">
        <v>5013.0200000000004</v>
      </c>
      <c r="H22" s="103">
        <v>-146.51317459748407</v>
      </c>
      <c r="I22" s="104">
        <v>-2.8396595125859259</v>
      </c>
      <c r="J22" s="105"/>
      <c r="K22" s="127"/>
      <c r="L22" s="127"/>
    </row>
    <row r="23" spans="1:12" ht="18">
      <c r="A23" s="9"/>
      <c r="B23" s="9"/>
      <c r="C23" s="97" t="s">
        <v>41</v>
      </c>
      <c r="D23" s="98">
        <v>0</v>
      </c>
      <c r="E23" s="98">
        <v>0</v>
      </c>
      <c r="F23" s="98">
        <v>0</v>
      </c>
      <c r="G23" s="117">
        <v>0</v>
      </c>
      <c r="H23" s="99">
        <v>0</v>
      </c>
      <c r="I23" s="100">
        <v>0</v>
      </c>
      <c r="J23" s="101"/>
      <c r="K23" s="127"/>
      <c r="L23" s="127"/>
    </row>
    <row r="24" spans="1:12" ht="18">
      <c r="A24" s="9"/>
      <c r="B24" s="9"/>
      <c r="C24" s="102" t="s">
        <v>51</v>
      </c>
      <c r="D24" s="103">
        <v>0</v>
      </c>
      <c r="E24" s="103">
        <v>0</v>
      </c>
      <c r="F24" s="103">
        <v>0</v>
      </c>
      <c r="G24" s="106">
        <v>0</v>
      </c>
      <c r="H24" s="103">
        <v>0</v>
      </c>
      <c r="I24" s="104">
        <v>0</v>
      </c>
      <c r="J24" s="105"/>
      <c r="K24" s="127"/>
      <c r="L24" s="127"/>
    </row>
    <row r="25" spans="1:12" ht="18">
      <c r="A25" s="9"/>
      <c r="B25" s="9"/>
      <c r="C25" s="97" t="s">
        <v>42</v>
      </c>
      <c r="D25" s="98">
        <v>31673.9</v>
      </c>
      <c r="E25" s="98">
        <v>20864.770000000004</v>
      </c>
      <c r="F25" s="98">
        <v>1738.7308333333333</v>
      </c>
      <c r="G25" s="117">
        <v>0</v>
      </c>
      <c r="H25" s="99">
        <v>-1738.7308333333333</v>
      </c>
      <c r="I25" s="100">
        <v>-100</v>
      </c>
      <c r="J25" s="101"/>
      <c r="K25" s="127"/>
      <c r="L25" s="127"/>
    </row>
    <row r="26" spans="1:12" ht="18">
      <c r="A26" s="9"/>
      <c r="B26" s="9"/>
      <c r="C26" s="102" t="s">
        <v>56</v>
      </c>
      <c r="D26" s="103">
        <v>21136.36</v>
      </c>
      <c r="E26" s="103">
        <v>18652.679999999997</v>
      </c>
      <c r="F26" s="103">
        <v>1554.39</v>
      </c>
      <c r="G26" s="106">
        <v>0</v>
      </c>
      <c r="H26" s="103">
        <v>-1554.39</v>
      </c>
      <c r="I26" s="104">
        <v>-100</v>
      </c>
      <c r="J26" s="105"/>
      <c r="K26" s="127"/>
      <c r="L26" s="127"/>
    </row>
    <row r="27" spans="1:12" ht="18">
      <c r="A27" s="9"/>
      <c r="B27" s="9"/>
      <c r="C27" s="97" t="s">
        <v>16</v>
      </c>
      <c r="D27" s="98">
        <v>175071.19999999998</v>
      </c>
      <c r="E27" s="98">
        <v>195284.03137099298</v>
      </c>
      <c r="F27" s="98">
        <v>16273.669280916083</v>
      </c>
      <c r="G27" s="117">
        <v>6847.46</v>
      </c>
      <c r="H27" s="99">
        <v>-9426.2092809160822</v>
      </c>
      <c r="I27" s="100">
        <v>-57.923072653135911</v>
      </c>
      <c r="J27" s="101"/>
      <c r="K27" s="127"/>
      <c r="L27" s="127"/>
    </row>
    <row r="28" spans="1:12" ht="10.9" customHeight="1">
      <c r="A28" s="9"/>
      <c r="B28" s="8"/>
      <c r="C28" s="94"/>
      <c r="D28" s="107"/>
      <c r="E28" s="107"/>
      <c r="F28" s="107"/>
      <c r="G28" s="107"/>
      <c r="H28" s="107"/>
      <c r="I28" s="108"/>
      <c r="J28" s="94"/>
      <c r="K28" s="126"/>
      <c r="L28" s="127"/>
    </row>
    <row r="29" spans="1:12" ht="15" customHeight="1">
      <c r="A29" s="9"/>
      <c r="B29" s="8"/>
      <c r="C29" s="109" t="s">
        <v>22</v>
      </c>
      <c r="D29" s="110">
        <v>4044310.3400000003</v>
      </c>
      <c r="E29" s="110">
        <v>4063000.0031931647</v>
      </c>
      <c r="F29" s="110">
        <v>540489.90403414925</v>
      </c>
      <c r="G29" s="110">
        <v>367164.77</v>
      </c>
      <c r="H29" s="110">
        <v>-173325.13403414935</v>
      </c>
      <c r="I29" s="111">
        <v>-32.068153861981884</v>
      </c>
      <c r="J29" s="94"/>
      <c r="K29" s="126"/>
      <c r="L29" s="127"/>
    </row>
    <row r="30" spans="1:12" ht="15.75" customHeight="1">
      <c r="A30" s="9"/>
      <c r="B30" s="9"/>
      <c r="C30" s="166" t="s">
        <v>23</v>
      </c>
      <c r="D30" s="166"/>
      <c r="E30" s="166"/>
      <c r="F30" s="166"/>
      <c r="G30" s="166"/>
      <c r="H30" s="166"/>
      <c r="I30" s="166"/>
      <c r="J30" s="166"/>
      <c r="K30" s="127"/>
      <c r="L30" s="127"/>
    </row>
    <row r="31" spans="1:12" s="3" customFormat="1" ht="7.5" customHeight="1">
      <c r="A31" s="9"/>
      <c r="B31" s="9"/>
      <c r="C31" s="166"/>
      <c r="D31" s="166"/>
      <c r="E31" s="166"/>
      <c r="F31" s="166"/>
      <c r="G31" s="166"/>
      <c r="H31" s="166"/>
      <c r="I31" s="166"/>
      <c r="J31" s="166"/>
      <c r="K31" s="127"/>
      <c r="L31" s="127"/>
    </row>
    <row r="32" spans="1:12" s="3" customFormat="1" ht="12.75" customHeight="1">
      <c r="A32" s="9"/>
      <c r="B32" s="11"/>
      <c r="C32" s="112" t="s">
        <v>4</v>
      </c>
      <c r="D32" s="112" t="s">
        <v>1</v>
      </c>
      <c r="E32" s="112" t="s">
        <v>0</v>
      </c>
      <c r="F32" s="164" t="s">
        <v>32</v>
      </c>
      <c r="G32" s="164"/>
      <c r="H32" s="113" t="s">
        <v>32</v>
      </c>
      <c r="I32" s="112" t="s">
        <v>2</v>
      </c>
      <c r="J32" s="112" t="s">
        <v>20</v>
      </c>
      <c r="K32" s="128"/>
      <c r="L32" s="127"/>
    </row>
    <row r="33" spans="1:14" s="3" customFormat="1" ht="18">
      <c r="A33" s="9"/>
      <c r="B33" s="11"/>
      <c r="C33" s="112"/>
      <c r="D33" s="112">
        <v>2018</v>
      </c>
      <c r="E33" s="112">
        <v>2019</v>
      </c>
      <c r="F33" s="112" t="s">
        <v>0</v>
      </c>
      <c r="G33" s="112" t="s">
        <v>38</v>
      </c>
      <c r="H33" s="112" t="s">
        <v>28</v>
      </c>
      <c r="I33" s="112" t="s">
        <v>3</v>
      </c>
      <c r="J33" s="114"/>
      <c r="K33" s="128"/>
      <c r="L33" s="127"/>
    </row>
    <row r="34" spans="1:14" s="3" customFormat="1" ht="18">
      <c r="A34" s="9"/>
      <c r="B34" s="11"/>
      <c r="C34" s="112"/>
      <c r="D34" s="112"/>
      <c r="E34" s="112"/>
      <c r="F34" s="112"/>
      <c r="G34" s="144"/>
      <c r="H34" s="115"/>
      <c r="I34" s="112"/>
      <c r="J34" s="114"/>
      <c r="K34" s="128"/>
      <c r="L34" s="127"/>
    </row>
    <row r="35" spans="1:14" s="3" customFormat="1" ht="12" customHeight="1">
      <c r="A35" s="9"/>
      <c r="B35" s="11"/>
      <c r="C35" s="112"/>
      <c r="D35" s="133" t="s">
        <v>33</v>
      </c>
      <c r="E35" s="133" t="s">
        <v>34</v>
      </c>
      <c r="F35" s="133" t="s">
        <v>35</v>
      </c>
      <c r="G35" s="133" t="s">
        <v>36</v>
      </c>
      <c r="H35" s="133" t="s">
        <v>43</v>
      </c>
      <c r="I35" s="133" t="s">
        <v>44</v>
      </c>
      <c r="J35" s="134"/>
      <c r="K35" s="128"/>
      <c r="L35" s="127"/>
    </row>
    <row r="36" spans="1:14" s="3" customFormat="1" ht="12" customHeight="1">
      <c r="A36" s="9"/>
      <c r="B36" s="11"/>
      <c r="C36" s="116"/>
      <c r="D36" s="133"/>
      <c r="E36" s="133"/>
      <c r="F36" s="133"/>
      <c r="G36" s="133"/>
      <c r="H36" s="133" t="s">
        <v>39</v>
      </c>
      <c r="I36" s="133" t="s">
        <v>45</v>
      </c>
      <c r="J36" s="135"/>
      <c r="K36" s="129"/>
      <c r="L36" s="127"/>
    </row>
    <row r="37" spans="1:14" ht="18">
      <c r="A37" s="9"/>
      <c r="B37" s="9"/>
      <c r="C37" s="97" t="s">
        <v>14</v>
      </c>
      <c r="D37" s="117">
        <v>119966.18</v>
      </c>
      <c r="E37" s="99">
        <v>127192.95999999998</v>
      </c>
      <c r="F37" s="99">
        <v>10599.413333333334</v>
      </c>
      <c r="G37" s="117">
        <v>8799.2900000000009</v>
      </c>
      <c r="H37" s="99">
        <v>-1800.123333333333</v>
      </c>
      <c r="I37" s="100">
        <v>-16.983235550143654</v>
      </c>
      <c r="J37" s="101"/>
      <c r="K37" s="127"/>
      <c r="L37" s="127"/>
    </row>
    <row r="38" spans="1:14" ht="18">
      <c r="A38" s="9"/>
      <c r="B38" s="9"/>
      <c r="C38" s="102" t="s">
        <v>5</v>
      </c>
      <c r="D38" s="106">
        <v>74796.789999999994</v>
      </c>
      <c r="E38" s="103">
        <v>55631.129999999983</v>
      </c>
      <c r="F38" s="103">
        <v>4635.9274999999998</v>
      </c>
      <c r="G38" s="106">
        <v>0</v>
      </c>
      <c r="H38" s="103">
        <v>-4635.9274999999998</v>
      </c>
      <c r="I38" s="104">
        <v>-100</v>
      </c>
      <c r="J38" s="105"/>
      <c r="K38" s="127"/>
      <c r="L38" s="127"/>
      <c r="N38" s="4"/>
    </row>
    <row r="39" spans="1:14" ht="18">
      <c r="A39" s="9"/>
      <c r="B39" s="9"/>
      <c r="C39" s="97" t="s">
        <v>6</v>
      </c>
      <c r="D39" s="117">
        <v>411081.71</v>
      </c>
      <c r="E39" s="99">
        <v>455966.63098400197</v>
      </c>
      <c r="F39" s="99">
        <v>37997.219248666828</v>
      </c>
      <c r="G39" s="117">
        <v>45755.13</v>
      </c>
      <c r="H39" s="99">
        <v>7757.9107513331692</v>
      </c>
      <c r="I39" s="100">
        <v>20.417048680754089</v>
      </c>
      <c r="J39" s="101"/>
      <c r="K39" s="127"/>
      <c r="L39" s="127"/>
      <c r="N39" s="4"/>
    </row>
    <row r="40" spans="1:14" ht="18">
      <c r="A40" s="9"/>
      <c r="B40" s="9"/>
      <c r="C40" s="102" t="s">
        <v>7</v>
      </c>
      <c r="D40" s="106">
        <v>94193.36</v>
      </c>
      <c r="E40" s="103">
        <v>89243.46</v>
      </c>
      <c r="F40" s="103">
        <v>7436.954999999999</v>
      </c>
      <c r="G40" s="106">
        <v>6848.74</v>
      </c>
      <c r="H40" s="103">
        <v>-588.21499999999924</v>
      </c>
      <c r="I40" s="104">
        <v>-7.9093526853396225</v>
      </c>
      <c r="J40" s="105"/>
      <c r="K40" s="127"/>
      <c r="L40" s="127"/>
    </row>
    <row r="41" spans="1:14" ht="18">
      <c r="A41" s="9"/>
      <c r="B41" s="9"/>
      <c r="C41" s="97" t="s">
        <v>8</v>
      </c>
      <c r="D41" s="117">
        <v>36538.620000000003</v>
      </c>
      <c r="E41" s="99">
        <v>60473.883158400007</v>
      </c>
      <c r="F41" s="99">
        <v>5039.4902632000003</v>
      </c>
      <c r="G41" s="117">
        <v>5029.51</v>
      </c>
      <c r="H41" s="99">
        <v>-9.9802632000000813</v>
      </c>
      <c r="I41" s="100">
        <v>-0.19804112477167013</v>
      </c>
      <c r="J41" s="101"/>
      <c r="K41" s="127"/>
      <c r="L41" s="127"/>
    </row>
    <row r="42" spans="1:14" ht="18">
      <c r="A42" s="9"/>
      <c r="B42" s="9"/>
      <c r="C42" s="102" t="s">
        <v>11</v>
      </c>
      <c r="D42" s="106">
        <v>138863.97</v>
      </c>
      <c r="E42" s="103">
        <v>164808.56550000003</v>
      </c>
      <c r="F42" s="103">
        <v>13734.047124999999</v>
      </c>
      <c r="G42" s="106">
        <v>14205.85</v>
      </c>
      <c r="H42" s="103">
        <v>471.80287500000122</v>
      </c>
      <c r="I42" s="104">
        <v>3.4352792786125033</v>
      </c>
      <c r="J42" s="105"/>
      <c r="K42" s="127"/>
      <c r="L42" s="127"/>
    </row>
    <row r="43" spans="1:14" ht="18">
      <c r="A43" s="9"/>
      <c r="B43" s="9"/>
      <c r="C43" s="97" t="s">
        <v>9</v>
      </c>
      <c r="D43" s="117">
        <v>265188.67</v>
      </c>
      <c r="E43" s="99">
        <v>226651.43528698653</v>
      </c>
      <c r="F43" s="99">
        <v>56662.858821746631</v>
      </c>
      <c r="G43" s="117">
        <v>55329.48</v>
      </c>
      <c r="H43" s="99">
        <v>-1333.3788217466281</v>
      </c>
      <c r="I43" s="100">
        <v>-2.3531795773687487</v>
      </c>
      <c r="J43" s="101" t="s">
        <v>63</v>
      </c>
      <c r="K43" s="127"/>
      <c r="L43" s="127"/>
    </row>
    <row r="44" spans="1:14" ht="18">
      <c r="A44" s="9"/>
      <c r="B44" s="9"/>
      <c r="C44" s="102" t="s">
        <v>12</v>
      </c>
      <c r="D44" s="106">
        <v>35200</v>
      </c>
      <c r="E44" s="103">
        <v>42240</v>
      </c>
      <c r="F44" s="103">
        <v>3520</v>
      </c>
      <c r="G44" s="106">
        <v>0</v>
      </c>
      <c r="H44" s="103">
        <v>-3520</v>
      </c>
      <c r="I44" s="104">
        <v>-100</v>
      </c>
      <c r="J44" s="105"/>
      <c r="K44" s="127"/>
      <c r="L44" s="127"/>
    </row>
    <row r="45" spans="1:14" ht="18">
      <c r="A45" s="9"/>
      <c r="B45" s="9"/>
      <c r="C45" s="97" t="s">
        <v>50</v>
      </c>
      <c r="D45" s="117">
        <v>0</v>
      </c>
      <c r="E45" s="99">
        <v>622.98870333104003</v>
      </c>
      <c r="F45" s="99">
        <v>0</v>
      </c>
      <c r="G45" s="117">
        <v>0</v>
      </c>
      <c r="H45" s="99">
        <v>0</v>
      </c>
      <c r="I45" s="100">
        <v>100</v>
      </c>
      <c r="J45" s="101"/>
      <c r="K45" s="127"/>
      <c r="L45" s="127"/>
    </row>
    <row r="46" spans="1:14" ht="18">
      <c r="A46" s="9"/>
      <c r="B46" s="9"/>
      <c r="C46" s="102" t="s">
        <v>13</v>
      </c>
      <c r="D46" s="106">
        <v>0</v>
      </c>
      <c r="E46" s="103">
        <v>0</v>
      </c>
      <c r="F46" s="103">
        <v>0</v>
      </c>
      <c r="G46" s="106">
        <v>0</v>
      </c>
      <c r="H46" s="103">
        <v>0</v>
      </c>
      <c r="I46" s="104">
        <v>0</v>
      </c>
      <c r="J46" s="105"/>
      <c r="K46" s="127"/>
      <c r="L46" s="127"/>
    </row>
    <row r="47" spans="1:14" ht="18">
      <c r="A47" s="9"/>
      <c r="B47" s="9"/>
      <c r="C47" s="97" t="s">
        <v>15</v>
      </c>
      <c r="D47" s="117">
        <v>56671.789999999994</v>
      </c>
      <c r="E47" s="99">
        <v>44607.87387977921</v>
      </c>
      <c r="F47" s="99">
        <v>3717.3228233149334</v>
      </c>
      <c r="G47" s="117">
        <v>1047.52</v>
      </c>
      <c r="H47" s="99">
        <v>-2669.8028233149334</v>
      </c>
      <c r="I47" s="100">
        <v>-71.820580299618129</v>
      </c>
      <c r="J47" s="101"/>
      <c r="K47" s="127"/>
      <c r="L47" s="127"/>
    </row>
    <row r="48" spans="1:14" ht="18">
      <c r="A48" s="9"/>
      <c r="B48" s="9"/>
      <c r="C48" s="102" t="s">
        <v>60</v>
      </c>
      <c r="D48" s="106">
        <v>39799.919999999998</v>
      </c>
      <c r="E48" s="103">
        <v>39799.919999999998</v>
      </c>
      <c r="F48" s="103">
        <v>3316.66</v>
      </c>
      <c r="G48" s="106">
        <v>3316.66</v>
      </c>
      <c r="H48" s="103">
        <v>0</v>
      </c>
      <c r="I48" s="104">
        <v>0</v>
      </c>
      <c r="J48" s="105"/>
      <c r="K48" s="127"/>
      <c r="L48" s="127"/>
    </row>
    <row r="49" spans="1:12" ht="18">
      <c r="A49" s="9"/>
      <c r="B49" s="9"/>
      <c r="C49" s="97" t="s">
        <v>41</v>
      </c>
      <c r="D49" s="117">
        <v>1205.5999999999999</v>
      </c>
      <c r="E49" s="99">
        <v>1664.4435735612581</v>
      </c>
      <c r="F49" s="99">
        <v>138.70363113010481</v>
      </c>
      <c r="G49" s="117">
        <v>0</v>
      </c>
      <c r="H49" s="99">
        <v>-138.70363113010481</v>
      </c>
      <c r="I49" s="100">
        <v>-100</v>
      </c>
      <c r="J49" s="101"/>
      <c r="K49" s="127"/>
      <c r="L49" s="127"/>
    </row>
    <row r="50" spans="1:12" ht="18">
      <c r="A50" s="9"/>
      <c r="B50" s="9"/>
      <c r="C50" s="102" t="s">
        <v>51</v>
      </c>
      <c r="D50" s="106">
        <v>0</v>
      </c>
      <c r="E50" s="103">
        <v>0</v>
      </c>
      <c r="F50" s="103">
        <v>0</v>
      </c>
      <c r="G50" s="106">
        <v>0</v>
      </c>
      <c r="H50" s="103">
        <v>0</v>
      </c>
      <c r="I50" s="104">
        <v>0</v>
      </c>
      <c r="J50" s="105"/>
      <c r="K50" s="127"/>
      <c r="L50" s="127"/>
    </row>
    <row r="51" spans="1:12" ht="18">
      <c r="A51" s="9"/>
      <c r="B51" s="9"/>
      <c r="C51" s="97" t="s">
        <v>42</v>
      </c>
      <c r="D51" s="117">
        <v>9378.4699999999993</v>
      </c>
      <c r="E51" s="99">
        <v>2777.3597825346937</v>
      </c>
      <c r="F51" s="99">
        <v>231.44664854455789</v>
      </c>
      <c r="G51" s="117">
        <v>27999.99</v>
      </c>
      <c r="H51" s="99">
        <v>27768.543351455442</v>
      </c>
      <c r="I51" s="100">
        <v>11997.816138655155</v>
      </c>
      <c r="J51" s="101"/>
      <c r="K51" s="127"/>
      <c r="L51" s="127"/>
    </row>
    <row r="52" spans="1:12" ht="18">
      <c r="A52" s="9"/>
      <c r="B52" s="9"/>
      <c r="C52" s="102" t="s">
        <v>56</v>
      </c>
      <c r="D52" s="106">
        <v>0</v>
      </c>
      <c r="E52" s="103">
        <v>14891.6381683735</v>
      </c>
      <c r="F52" s="103">
        <v>1240.9698473644582</v>
      </c>
      <c r="G52" s="106">
        <v>0</v>
      </c>
      <c r="H52" s="103">
        <v>-1240.9698473644582</v>
      </c>
      <c r="I52" s="104">
        <v>-100</v>
      </c>
      <c r="J52" s="105"/>
      <c r="K52" s="127"/>
      <c r="L52" s="127"/>
    </row>
    <row r="53" spans="1:12" ht="18">
      <c r="A53" s="9"/>
      <c r="B53" s="9"/>
      <c r="C53" s="97" t="s">
        <v>16</v>
      </c>
      <c r="D53" s="117">
        <v>4359.3499999999995</v>
      </c>
      <c r="E53" s="99">
        <v>427.71486987513867</v>
      </c>
      <c r="F53" s="99">
        <v>35.642905822928213</v>
      </c>
      <c r="G53" s="117">
        <v>520.80999999999995</v>
      </c>
      <c r="H53" s="99">
        <v>485.1670941770717</v>
      </c>
      <c r="I53" s="100">
        <v>1361.1883851090938</v>
      </c>
      <c r="J53" s="101"/>
      <c r="K53" s="127"/>
      <c r="L53" s="127"/>
    </row>
    <row r="54" spans="1:12" ht="4.5" customHeight="1">
      <c r="A54" s="9"/>
      <c r="B54" s="11"/>
      <c r="C54" s="118"/>
      <c r="D54" s="119"/>
      <c r="E54" s="119"/>
      <c r="F54" s="119"/>
      <c r="G54" s="119"/>
      <c r="H54" s="119"/>
      <c r="I54" s="120"/>
      <c r="J54" s="114"/>
      <c r="K54" s="128"/>
      <c r="L54" s="127"/>
    </row>
    <row r="55" spans="1:12" ht="15" customHeight="1">
      <c r="A55" s="9"/>
      <c r="B55" s="11"/>
      <c r="C55" s="121" t="s">
        <v>24</v>
      </c>
      <c r="D55" s="122">
        <v>1287244.43</v>
      </c>
      <c r="E55" s="122">
        <v>1327000.0039068433</v>
      </c>
      <c r="F55" s="122">
        <v>148306.65714812375</v>
      </c>
      <c r="G55" s="122">
        <v>168852.97999999998</v>
      </c>
      <c r="H55" s="122">
        <v>20546.32285187623</v>
      </c>
      <c r="I55" s="123">
        <v>13.853945093884256</v>
      </c>
      <c r="J55" s="114"/>
      <c r="K55" s="128"/>
      <c r="L55" s="127"/>
    </row>
    <row r="56" spans="1:12" ht="23.25" customHeight="1">
      <c r="A56" s="9"/>
      <c r="B56" s="9"/>
      <c r="C56" s="124" t="s">
        <v>25</v>
      </c>
      <c r="D56" s="63">
        <v>5331554.7700000005</v>
      </c>
      <c r="E56" s="63">
        <v>5390000.0071000084</v>
      </c>
      <c r="F56" s="63">
        <v>688796.56118227297</v>
      </c>
      <c r="G56" s="63">
        <v>536017.75</v>
      </c>
      <c r="H56" s="63">
        <v>-152778.81118227312</v>
      </c>
      <c r="I56" s="125">
        <v>-22.180542092143785</v>
      </c>
      <c r="J56" s="93"/>
      <c r="K56" s="127"/>
      <c r="L56" s="127"/>
    </row>
    <row r="57" spans="1:12" ht="6.75" customHeight="1">
      <c r="A57" s="9"/>
      <c r="B57" s="9"/>
      <c r="C57" s="127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1:12">
      <c r="G58" s="4"/>
    </row>
  </sheetData>
  <mergeCells count="5">
    <mergeCell ref="F32:G32"/>
    <mergeCell ref="C1:J1"/>
    <mergeCell ref="C4:J5"/>
    <mergeCell ref="C30:J31"/>
    <mergeCell ref="F6:G6"/>
  </mergeCells>
  <phoneticPr fontId="2" type="noConversion"/>
  <pageMargins left="1.2204724409448819" right="0.15748031496062992" top="0.39370078740157483" bottom="0.39370078740157483" header="0.15748031496062992" footer="0.23622047244094491"/>
  <pageSetup paperSize="9" scale="59" orientation="landscape" r:id="rId1"/>
  <headerFooter alignWithMargins="0">
    <oddHeader>&amp;L&amp;G</oddHeader>
    <oddFooter>&amp;L&amp;D&amp;RUNIDAD DE FINANZAS
ÁREA ECONÓMICO-FINANCIERA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6"/>
  <sheetViews>
    <sheetView tabSelected="1" zoomScale="70" zoomScaleNormal="70" workbookViewId="0">
      <pane xSplit="3" ySplit="11" topLeftCell="D12" activePane="bottomRight" state="frozen"/>
      <selection activeCell="F6" sqref="F6"/>
      <selection pane="topRight" activeCell="F6" sqref="F6"/>
      <selection pane="bottomLeft" activeCell="F6" sqref="F6"/>
      <selection pane="bottomRight" activeCell="G4" sqref="G4"/>
    </sheetView>
  </sheetViews>
  <sheetFormatPr baseColWidth="10" defaultRowHeight="12.75"/>
  <cols>
    <col min="1" max="1" width="7.28515625" customWidth="1"/>
    <col min="2" max="2" width="2.7109375" customWidth="1"/>
    <col min="3" max="3" width="43.140625" customWidth="1"/>
    <col min="4" max="4" width="19.5703125" customWidth="1"/>
    <col min="5" max="5" width="21.28515625" customWidth="1"/>
    <col min="6" max="6" width="19" customWidth="1"/>
    <col min="7" max="7" width="17.28515625" customWidth="1"/>
    <col min="8" max="8" width="16.7109375" bestFit="1" customWidth="1"/>
    <col min="9" max="9" width="15.7109375" customWidth="1"/>
    <col min="10" max="10" width="32.42578125" customWidth="1"/>
    <col min="11" max="11" width="2.7109375" customWidth="1"/>
    <col min="12" max="12" width="7.28515625" customWidth="1"/>
    <col min="16" max="16" width="12.140625" bestFit="1" customWidth="1"/>
    <col min="18" max="19" width="13.85546875" bestFit="1" customWidth="1"/>
  </cols>
  <sheetData>
    <row r="2" spans="1:22" ht="20.25">
      <c r="C2" s="168" t="s">
        <v>46</v>
      </c>
      <c r="D2" s="168"/>
      <c r="E2" s="168"/>
      <c r="F2" s="168"/>
      <c r="G2" s="168"/>
      <c r="H2" s="147" t="s">
        <v>65</v>
      </c>
      <c r="I2" s="46"/>
      <c r="J2" s="46"/>
    </row>
    <row r="3" spans="1:22" ht="15.75">
      <c r="D3" s="32"/>
      <c r="E3" s="32"/>
      <c r="F3" s="32"/>
      <c r="G3" s="32"/>
      <c r="H3" s="32"/>
      <c r="I3" s="32"/>
      <c r="J3" s="32"/>
    </row>
    <row r="4" spans="1:22" ht="24" customHeight="1">
      <c r="H4" s="2"/>
    </row>
    <row r="5" spans="1:22" ht="15">
      <c r="A5" t="s">
        <v>52</v>
      </c>
      <c r="C5" s="136" t="s">
        <v>18</v>
      </c>
      <c r="D5" s="137">
        <v>43831</v>
      </c>
      <c r="E5" s="138" t="s">
        <v>19</v>
      </c>
      <c r="F5" s="139">
        <v>43861</v>
      </c>
      <c r="G5" s="6">
        <v>9</v>
      </c>
      <c r="H5" s="7"/>
      <c r="I5" s="7">
        <v>9</v>
      </c>
      <c r="J5" s="7">
        <v>1</v>
      </c>
    </row>
    <row r="6" spans="1:22" ht="15.75" customHeight="1">
      <c r="A6" s="9"/>
      <c r="B6" s="9"/>
      <c r="C6" s="166" t="s">
        <v>26</v>
      </c>
      <c r="D6" s="166"/>
      <c r="E6" s="166"/>
      <c r="F6" s="166"/>
      <c r="G6" s="166"/>
      <c r="H6" s="166"/>
      <c r="I6" s="166"/>
      <c r="J6" s="166"/>
      <c r="K6" s="9"/>
      <c r="L6" s="9"/>
    </row>
    <row r="7" spans="1:22" ht="24.75" customHeight="1">
      <c r="A7" s="9"/>
      <c r="B7" s="9"/>
      <c r="C7" s="166"/>
      <c r="D7" s="166"/>
      <c r="E7" s="166"/>
      <c r="F7" s="166"/>
      <c r="G7" s="166"/>
      <c r="H7" s="166"/>
      <c r="I7" s="166"/>
      <c r="J7" s="166"/>
      <c r="K7" s="9"/>
      <c r="L7" s="9"/>
    </row>
    <row r="8" spans="1:22" ht="24.75" customHeight="1">
      <c r="A8" s="9"/>
      <c r="B8" s="9"/>
      <c r="C8" s="33"/>
      <c r="D8" s="33"/>
      <c r="E8" s="33"/>
      <c r="F8" s="33"/>
      <c r="G8" s="33"/>
      <c r="H8" s="33"/>
      <c r="I8" s="33"/>
      <c r="J8" s="33"/>
      <c r="K8" s="9"/>
      <c r="L8" s="9"/>
    </row>
    <row r="9" spans="1:22" ht="14.25">
      <c r="A9" s="9"/>
      <c r="B9" s="78"/>
      <c r="C9" s="79" t="s">
        <v>4</v>
      </c>
      <c r="D9" s="79" t="s">
        <v>1</v>
      </c>
      <c r="E9" s="79" t="s">
        <v>0</v>
      </c>
      <c r="F9" s="169" t="s">
        <v>32</v>
      </c>
      <c r="G9" s="169"/>
      <c r="H9" s="80" t="s">
        <v>32</v>
      </c>
      <c r="I9" s="79" t="s">
        <v>2</v>
      </c>
      <c r="J9" s="79" t="s">
        <v>20</v>
      </c>
      <c r="K9" s="78"/>
      <c r="L9" s="9"/>
    </row>
    <row r="10" spans="1:22" ht="14.25">
      <c r="A10" s="9"/>
      <c r="B10" s="78"/>
      <c r="C10" s="79"/>
      <c r="D10" s="79">
        <v>2018</v>
      </c>
      <c r="E10" s="79">
        <v>2019</v>
      </c>
      <c r="F10" s="79" t="s">
        <v>0</v>
      </c>
      <c r="G10" s="79" t="s">
        <v>38</v>
      </c>
      <c r="H10" s="79" t="s">
        <v>28</v>
      </c>
      <c r="I10" s="79" t="s">
        <v>3</v>
      </c>
      <c r="J10" s="81"/>
      <c r="K10" s="78"/>
      <c r="L10" s="9"/>
    </row>
    <row r="11" spans="1:22" ht="14.25">
      <c r="A11" s="9"/>
      <c r="B11" s="78"/>
      <c r="C11" s="79"/>
      <c r="D11" s="79"/>
      <c r="E11" s="79"/>
      <c r="F11" s="79"/>
      <c r="G11" s="79"/>
      <c r="H11" s="79"/>
      <c r="I11" s="79"/>
      <c r="J11" s="81"/>
      <c r="K11" s="78"/>
      <c r="L11" s="9"/>
    </row>
    <row r="12" spans="1:22" ht="14.25">
      <c r="A12" s="9"/>
      <c r="B12" s="78"/>
      <c r="C12" s="79"/>
      <c r="D12" s="82" t="s">
        <v>33</v>
      </c>
      <c r="E12" s="82" t="s">
        <v>34</v>
      </c>
      <c r="F12" s="82" t="s">
        <v>35</v>
      </c>
      <c r="G12" s="82" t="s">
        <v>36</v>
      </c>
      <c r="H12" s="82" t="s">
        <v>43</v>
      </c>
      <c r="I12" s="82" t="s">
        <v>44</v>
      </c>
      <c r="J12" s="81"/>
      <c r="K12" s="78"/>
      <c r="L12" s="9"/>
    </row>
    <row r="13" spans="1:22" ht="14.25">
      <c r="A13" s="9"/>
      <c r="B13" s="78"/>
      <c r="C13" s="83"/>
      <c r="D13" s="82"/>
      <c r="E13" s="82"/>
      <c r="F13" s="82"/>
      <c r="G13" s="82"/>
      <c r="H13" s="82" t="s">
        <v>39</v>
      </c>
      <c r="I13" s="82" t="s">
        <v>45</v>
      </c>
      <c r="J13" s="81"/>
      <c r="K13" s="78"/>
      <c r="L13" s="9"/>
    </row>
    <row r="14" spans="1:22" ht="21" customHeight="1">
      <c r="A14" s="9"/>
      <c r="B14" s="9"/>
      <c r="C14" s="73" t="s">
        <v>14</v>
      </c>
      <c r="D14" s="75">
        <v>390405.08</v>
      </c>
      <c r="E14" s="75">
        <v>389533.21282106283</v>
      </c>
      <c r="F14" s="75">
        <v>32461.101068421907</v>
      </c>
      <c r="G14" s="75">
        <v>8799.2900000000009</v>
      </c>
      <c r="H14" s="75">
        <v>-23661.811068421906</v>
      </c>
      <c r="I14" s="160">
        <v>-72.892817216973796</v>
      </c>
      <c r="J14" s="76"/>
      <c r="K14" s="9"/>
      <c r="L14" s="9"/>
      <c r="N14" s="145"/>
      <c r="O14" s="145"/>
      <c r="P14" s="145"/>
      <c r="Q14" s="3"/>
      <c r="R14" s="98"/>
      <c r="S14" s="98"/>
      <c r="T14" s="145"/>
      <c r="U14" s="145"/>
      <c r="V14" s="3"/>
    </row>
    <row r="15" spans="1:22" ht="21" customHeight="1">
      <c r="A15" s="9"/>
      <c r="B15" s="9"/>
      <c r="C15" s="89" t="s">
        <v>5</v>
      </c>
      <c r="D15" s="90">
        <v>98119.889999999985</v>
      </c>
      <c r="E15" s="90">
        <v>86241.915494500805</v>
      </c>
      <c r="F15" s="90">
        <v>7186.8262912084028</v>
      </c>
      <c r="G15" s="90">
        <v>0</v>
      </c>
      <c r="H15" s="90">
        <v>-7186.8262912084028</v>
      </c>
      <c r="I15" s="161">
        <v>-100</v>
      </c>
      <c r="J15" s="91"/>
      <c r="K15" s="9"/>
      <c r="L15" s="9"/>
      <c r="N15" s="145"/>
      <c r="O15" s="145"/>
      <c r="P15" s="145"/>
      <c r="Q15" s="3"/>
      <c r="R15" s="98"/>
      <c r="S15" s="98"/>
      <c r="T15" s="145"/>
      <c r="U15" s="145"/>
      <c r="V15" s="3"/>
    </row>
    <row r="16" spans="1:22" ht="21" customHeight="1">
      <c r="A16" s="9"/>
      <c r="B16" s="9"/>
      <c r="C16" s="73" t="s">
        <v>6</v>
      </c>
      <c r="D16" s="75">
        <v>1262885.98</v>
      </c>
      <c r="E16" s="75">
        <v>1342890.9566224811</v>
      </c>
      <c r="F16" s="75">
        <v>111907.57971854007</v>
      </c>
      <c r="G16" s="75">
        <v>141003.6</v>
      </c>
      <c r="H16" s="75">
        <v>29096.020281459932</v>
      </c>
      <c r="I16" s="160">
        <v>26.00004428175432</v>
      </c>
      <c r="J16" s="76"/>
      <c r="K16" s="9"/>
      <c r="L16" s="9"/>
      <c r="N16" s="145"/>
      <c r="O16" s="145"/>
      <c r="P16" s="145"/>
      <c r="Q16" s="3"/>
      <c r="R16" s="98"/>
      <c r="S16" s="98"/>
      <c r="T16" s="145"/>
      <c r="U16" s="145"/>
      <c r="V16" s="3"/>
    </row>
    <row r="17" spans="1:22" ht="21" customHeight="1">
      <c r="A17" s="9"/>
      <c r="B17" s="9"/>
      <c r="C17" s="89" t="s">
        <v>7</v>
      </c>
      <c r="D17" s="90">
        <v>207739.18</v>
      </c>
      <c r="E17" s="90">
        <v>209803.71</v>
      </c>
      <c r="F17" s="90">
        <v>17483.642499999998</v>
      </c>
      <c r="G17" s="90">
        <v>15777.76</v>
      </c>
      <c r="H17" s="90">
        <v>-1705.8824999999979</v>
      </c>
      <c r="I17" s="161">
        <v>-9.7570200260042963</v>
      </c>
      <c r="J17" s="91"/>
      <c r="K17" s="9"/>
      <c r="L17" s="9"/>
      <c r="N17" s="145"/>
      <c r="O17" s="145"/>
      <c r="P17" s="145"/>
      <c r="Q17" s="3"/>
      <c r="R17" s="98"/>
      <c r="S17" s="98"/>
      <c r="T17" s="145"/>
      <c r="U17" s="145"/>
      <c r="V17" s="3"/>
    </row>
    <row r="18" spans="1:22" ht="21" customHeight="1">
      <c r="A18" s="9"/>
      <c r="B18" s="9"/>
      <c r="C18" s="73" t="s">
        <v>8</v>
      </c>
      <c r="D18" s="75">
        <v>180756.18</v>
      </c>
      <c r="E18" s="75">
        <v>216895.21315839994</v>
      </c>
      <c r="F18" s="75">
        <v>18074.601096533326</v>
      </c>
      <c r="G18" s="75">
        <v>17143.690000000002</v>
      </c>
      <c r="H18" s="75">
        <v>-930.91109653332387</v>
      </c>
      <c r="I18" s="160">
        <v>-5.1503825260734013</v>
      </c>
      <c r="J18" s="76"/>
      <c r="K18" s="9"/>
      <c r="L18" s="9"/>
      <c r="N18" s="145"/>
      <c r="O18" s="145"/>
      <c r="P18" s="145"/>
      <c r="Q18" s="3"/>
      <c r="R18" s="98"/>
      <c r="S18" s="98"/>
      <c r="T18" s="145"/>
      <c r="U18" s="145"/>
      <c r="V18" s="3"/>
    </row>
    <row r="19" spans="1:22" ht="21" customHeight="1">
      <c r="A19" s="9"/>
      <c r="B19" s="9"/>
      <c r="C19" s="89" t="s">
        <v>11</v>
      </c>
      <c r="D19" s="90">
        <v>1103706.5</v>
      </c>
      <c r="E19" s="90">
        <v>1121544.7355</v>
      </c>
      <c r="F19" s="90">
        <v>93462.061291666672</v>
      </c>
      <c r="G19" s="90">
        <v>81172.66</v>
      </c>
      <c r="H19" s="90">
        <v>-12289.401291666669</v>
      </c>
      <c r="I19" s="161">
        <v>-13.14908008856683</v>
      </c>
      <c r="J19" s="91"/>
      <c r="K19" s="9"/>
      <c r="L19" s="9"/>
      <c r="N19" s="145"/>
      <c r="O19" s="145"/>
      <c r="P19" s="145"/>
      <c r="Q19" s="3"/>
      <c r="R19" s="98"/>
      <c r="S19" s="98"/>
      <c r="T19" s="145"/>
      <c r="U19" s="145"/>
      <c r="V19" s="3"/>
    </row>
    <row r="20" spans="1:22" ht="21" customHeight="1">
      <c r="A20" s="9"/>
      <c r="B20" s="9"/>
      <c r="C20" s="73" t="s">
        <v>9</v>
      </c>
      <c r="D20" s="75">
        <v>1512043</v>
      </c>
      <c r="E20" s="75">
        <v>1438840.2352869869</v>
      </c>
      <c r="F20" s="75">
        <v>359710.05882174673</v>
      </c>
      <c r="G20" s="75">
        <v>217723.98</v>
      </c>
      <c r="H20" s="75">
        <v>-141986.07882174672</v>
      </c>
      <c r="I20" s="160">
        <v>-39.472368186430813</v>
      </c>
      <c r="J20" s="77" t="s">
        <v>63</v>
      </c>
      <c r="K20" s="9"/>
      <c r="L20" s="9"/>
      <c r="N20" s="145"/>
      <c r="O20" s="145"/>
      <c r="P20" s="145"/>
      <c r="Q20" s="3"/>
      <c r="R20" s="98"/>
      <c r="S20" s="98"/>
      <c r="T20" s="145"/>
      <c r="U20" s="145"/>
      <c r="V20" s="3"/>
    </row>
    <row r="21" spans="1:22" ht="21" customHeight="1">
      <c r="A21" s="9"/>
      <c r="B21" s="9"/>
      <c r="C21" s="89" t="s">
        <v>12</v>
      </c>
      <c r="D21" s="157">
        <v>84700</v>
      </c>
      <c r="E21" s="157">
        <v>142392.22999999992</v>
      </c>
      <c r="F21" s="157">
        <v>11866.019166666658</v>
      </c>
      <c r="G21" s="157">
        <v>0</v>
      </c>
      <c r="H21" s="157">
        <v>-11866.019166666658</v>
      </c>
      <c r="I21" s="162">
        <v>-100</v>
      </c>
      <c r="J21" s="91"/>
      <c r="K21" s="9"/>
      <c r="L21" s="9"/>
      <c r="N21" s="145"/>
      <c r="O21" s="145"/>
      <c r="P21" s="145"/>
      <c r="Q21" s="3"/>
      <c r="R21" s="98"/>
      <c r="S21" s="98"/>
      <c r="T21" s="145"/>
      <c r="U21" s="145"/>
      <c r="V21" s="3"/>
    </row>
    <row r="22" spans="1:22" ht="21" customHeight="1">
      <c r="A22" s="9"/>
      <c r="B22" s="9"/>
      <c r="C22" s="159" t="s">
        <v>10</v>
      </c>
      <c r="D22" s="74">
        <v>1400</v>
      </c>
      <c r="E22" s="74">
        <v>2121.7434867042502</v>
      </c>
      <c r="F22" s="74">
        <v>0</v>
      </c>
      <c r="G22" s="74">
        <v>0</v>
      </c>
      <c r="H22" s="74">
        <v>0</v>
      </c>
      <c r="I22" s="163">
        <v>0</v>
      </c>
      <c r="J22" s="77"/>
      <c r="K22" s="9"/>
      <c r="L22" s="9"/>
      <c r="N22" s="145"/>
      <c r="O22" s="145"/>
      <c r="P22" s="145"/>
      <c r="Q22" s="3"/>
      <c r="R22" s="98"/>
      <c r="S22" s="98"/>
      <c r="T22" s="145"/>
      <c r="U22" s="145"/>
      <c r="V22" s="3"/>
    </row>
    <row r="23" spans="1:22" ht="21" customHeight="1">
      <c r="A23" s="9"/>
      <c r="B23" s="9"/>
      <c r="C23" s="156" t="s">
        <v>13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62">
        <v>0</v>
      </c>
      <c r="J23" s="158"/>
      <c r="K23" s="9"/>
      <c r="L23" s="9"/>
      <c r="N23" s="145"/>
      <c r="O23" s="145"/>
      <c r="P23" s="145"/>
      <c r="Q23" s="3"/>
      <c r="R23" s="98"/>
      <c r="S23" s="98"/>
      <c r="T23" s="145"/>
      <c r="U23" s="145"/>
      <c r="V23" s="3"/>
    </row>
    <row r="24" spans="1:22" ht="21" customHeight="1">
      <c r="A24" s="9"/>
      <c r="B24" s="9"/>
      <c r="C24" s="159" t="s">
        <v>15</v>
      </c>
      <c r="D24" s="74">
        <v>147017.91999999998</v>
      </c>
      <c r="E24" s="74">
        <v>83459.098869363981</v>
      </c>
      <c r="F24" s="74">
        <v>6954.9249057803299</v>
      </c>
      <c r="G24" s="74">
        <v>10698.83</v>
      </c>
      <c r="H24" s="74">
        <v>3743.90509421967</v>
      </c>
      <c r="I24" s="163">
        <v>53.830992353462527</v>
      </c>
      <c r="J24" s="77"/>
      <c r="K24" s="9"/>
      <c r="L24" s="9"/>
      <c r="N24" s="145"/>
      <c r="O24" s="145"/>
      <c r="P24" s="145"/>
      <c r="Q24" s="3"/>
      <c r="R24" s="98"/>
      <c r="S24" s="98"/>
      <c r="T24" s="145"/>
      <c r="U24" s="145"/>
      <c r="V24" s="3"/>
    </row>
    <row r="25" spans="1:22" ht="21" customHeight="1">
      <c r="A25" s="9"/>
      <c r="B25" s="9"/>
      <c r="C25" s="156" t="s">
        <v>60</v>
      </c>
      <c r="D25" s="157">
        <v>99956.160000000003</v>
      </c>
      <c r="E25" s="157">
        <v>101714.31809516982</v>
      </c>
      <c r="F25" s="157">
        <v>8476.1931745974834</v>
      </c>
      <c r="G25" s="157">
        <v>8329.68</v>
      </c>
      <c r="H25" s="157">
        <v>-146.51317459748316</v>
      </c>
      <c r="I25" s="162">
        <v>-1.7285256668827722</v>
      </c>
      <c r="J25" s="158"/>
      <c r="K25" s="9"/>
      <c r="L25" s="9"/>
      <c r="N25" s="145"/>
      <c r="O25" s="145"/>
      <c r="P25" s="145"/>
      <c r="Q25" s="3"/>
      <c r="R25" s="98"/>
      <c r="S25" s="98"/>
      <c r="T25" s="145"/>
      <c r="U25" s="145"/>
      <c r="V25" s="3"/>
    </row>
    <row r="26" spans="1:22" ht="21" customHeight="1">
      <c r="A26" s="9"/>
      <c r="B26" s="9"/>
      <c r="C26" s="159" t="s">
        <v>41</v>
      </c>
      <c r="D26" s="74">
        <v>1205.5999999999999</v>
      </c>
      <c r="E26" s="74">
        <v>1664.4435735612581</v>
      </c>
      <c r="F26" s="74">
        <v>138.70363113010481</v>
      </c>
      <c r="G26" s="74">
        <v>0</v>
      </c>
      <c r="H26" s="74">
        <v>-138.70363113010481</v>
      </c>
      <c r="I26" s="163">
        <v>-100</v>
      </c>
      <c r="J26" s="77"/>
      <c r="K26" s="9"/>
      <c r="L26" s="9"/>
      <c r="N26" s="145"/>
      <c r="O26" s="145"/>
      <c r="P26" s="145"/>
      <c r="Q26" s="3"/>
      <c r="R26" s="98"/>
      <c r="S26" s="98"/>
      <c r="T26" s="145"/>
      <c r="U26" s="145"/>
      <c r="V26" s="3"/>
    </row>
    <row r="27" spans="1:22" ht="21" customHeight="1">
      <c r="A27" s="9"/>
      <c r="B27" s="9"/>
      <c r="C27" s="156" t="s">
        <v>40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62">
        <v>0</v>
      </c>
      <c r="J27" s="158"/>
      <c r="K27" s="9"/>
      <c r="L27" s="9"/>
      <c r="N27" s="145"/>
      <c r="O27" s="145"/>
      <c r="P27" s="145"/>
      <c r="Q27" s="3"/>
      <c r="R27" s="98"/>
      <c r="S27" s="98"/>
      <c r="T27" s="145"/>
      <c r="U27" s="145"/>
      <c r="V27" s="3"/>
    </row>
    <row r="28" spans="1:22" ht="21" customHeight="1">
      <c r="A28" s="9"/>
      <c r="B28" s="9"/>
      <c r="C28" s="159" t="s">
        <v>42</v>
      </c>
      <c r="D28" s="74">
        <v>41052.370000000003</v>
      </c>
      <c r="E28" s="74">
        <v>23642.129782534699</v>
      </c>
      <c r="F28" s="74">
        <v>1970.1774818778913</v>
      </c>
      <c r="G28" s="74">
        <v>27999.99</v>
      </c>
      <c r="H28" s="74">
        <v>26029.812518122111</v>
      </c>
      <c r="I28" s="163">
        <v>1321.1912509177384</v>
      </c>
      <c r="J28" s="77"/>
      <c r="K28" s="9"/>
      <c r="L28" s="9"/>
      <c r="N28" s="145"/>
      <c r="O28" s="145"/>
      <c r="P28" s="145"/>
      <c r="Q28" s="3"/>
      <c r="R28" s="98"/>
      <c r="S28" s="98"/>
      <c r="T28" s="145"/>
      <c r="U28" s="145"/>
      <c r="V28" s="3"/>
    </row>
    <row r="29" spans="1:22" ht="21" customHeight="1">
      <c r="A29" s="9"/>
      <c r="B29" s="9"/>
      <c r="C29" s="156" t="s">
        <v>56</v>
      </c>
      <c r="D29" s="157">
        <v>21136.36</v>
      </c>
      <c r="E29" s="157">
        <v>33544.318168373495</v>
      </c>
      <c r="F29" s="157">
        <v>2795.3598473644583</v>
      </c>
      <c r="G29" s="157">
        <v>0</v>
      </c>
      <c r="H29" s="157">
        <v>-2795.3598473644583</v>
      </c>
      <c r="I29" s="162">
        <v>-100</v>
      </c>
      <c r="J29" s="158"/>
      <c r="K29" s="9"/>
      <c r="L29" s="9"/>
      <c r="N29" s="145"/>
      <c r="O29" s="145"/>
      <c r="P29" s="145"/>
      <c r="Q29" s="3"/>
      <c r="R29" s="98"/>
      <c r="S29" s="98"/>
      <c r="T29" s="145"/>
      <c r="U29" s="145"/>
      <c r="V29" s="3"/>
    </row>
    <row r="30" spans="1:22" ht="21" customHeight="1">
      <c r="A30" s="9"/>
      <c r="B30" s="9"/>
      <c r="C30" s="159" t="s">
        <v>16</v>
      </c>
      <c r="D30" s="74">
        <v>179430.55</v>
      </c>
      <c r="E30" s="74">
        <v>195711.74624086812</v>
      </c>
      <c r="F30" s="74">
        <v>16309.312186739011</v>
      </c>
      <c r="G30" s="74">
        <v>7368.27</v>
      </c>
      <c r="H30" s="74">
        <v>-8941.0421867390105</v>
      </c>
      <c r="I30" s="163">
        <v>-54.821699924346966</v>
      </c>
      <c r="J30" s="77"/>
      <c r="K30" s="9"/>
      <c r="L30" s="9"/>
      <c r="N30" s="145"/>
      <c r="O30" s="145"/>
      <c r="P30" s="145"/>
      <c r="Q30" s="3"/>
      <c r="R30" s="98"/>
      <c r="S30" s="98"/>
      <c r="T30" s="145"/>
      <c r="U30" s="145"/>
      <c r="V30" s="3"/>
    </row>
    <row r="31" spans="1:22" ht="4.5" customHeight="1">
      <c r="A31" s="9"/>
      <c r="B31" s="34"/>
      <c r="C31" s="81"/>
      <c r="D31" s="84"/>
      <c r="E31" s="84"/>
      <c r="F31" s="84"/>
      <c r="G31" s="84"/>
      <c r="H31" s="84"/>
      <c r="I31" s="85"/>
      <c r="J31" s="81"/>
      <c r="K31" s="34"/>
      <c r="L31" s="9"/>
      <c r="N31" s="3"/>
      <c r="O31" s="3"/>
      <c r="P31" s="3"/>
      <c r="Q31" s="3"/>
      <c r="R31" s="3"/>
      <c r="S31" s="3"/>
      <c r="T31" s="3"/>
      <c r="U31" s="3"/>
      <c r="V31" s="3"/>
    </row>
    <row r="32" spans="1:22" ht="32.25" customHeight="1">
      <c r="A32" s="9"/>
      <c r="B32" s="34"/>
      <c r="C32" s="86" t="s">
        <v>29</v>
      </c>
      <c r="D32" s="87">
        <v>5331554.7700000005</v>
      </c>
      <c r="E32" s="87">
        <v>5390000.0071000075</v>
      </c>
      <c r="F32" s="87">
        <v>688796.56118227297</v>
      </c>
      <c r="G32" s="87">
        <v>536017.75</v>
      </c>
      <c r="H32" s="87">
        <v>-152778.81118227303</v>
      </c>
      <c r="I32" s="88">
        <v>-22.180542092143785</v>
      </c>
      <c r="J32" s="81"/>
      <c r="K32" s="34"/>
      <c r="L32" s="9"/>
      <c r="N32" s="3"/>
      <c r="O32" s="3"/>
      <c r="P32" s="145"/>
      <c r="Q32" s="3"/>
      <c r="R32" s="3"/>
      <c r="S32" s="3"/>
      <c r="T32" s="3"/>
      <c r="U32" s="3"/>
      <c r="V32" s="3"/>
    </row>
    <row r="33" spans="1:22" ht="4.5" customHeight="1">
      <c r="A33" s="9"/>
      <c r="B33" s="9"/>
      <c r="D33" s="4"/>
      <c r="E33" s="4"/>
      <c r="F33" s="4"/>
      <c r="G33" s="4"/>
      <c r="H33" s="4"/>
      <c r="I33" s="5"/>
      <c r="K33" s="9"/>
      <c r="L33" s="9"/>
      <c r="N33" s="3"/>
      <c r="O33" s="3"/>
      <c r="P33" s="3"/>
      <c r="Q33" s="3"/>
      <c r="R33" s="3"/>
      <c r="S33" s="3"/>
      <c r="T33" s="3"/>
      <c r="U33" s="3"/>
      <c r="V33" s="3"/>
    </row>
    <row r="34" spans="1:22" s="3" customFormat="1" ht="51.75" customHeight="1">
      <c r="A34" s="9"/>
      <c r="B34" s="9"/>
      <c r="C34" s="49"/>
      <c r="D34" s="49"/>
      <c r="E34" s="49"/>
      <c r="F34" s="49"/>
      <c r="G34" s="49"/>
      <c r="H34" s="49"/>
      <c r="I34" s="49"/>
      <c r="J34" s="49"/>
      <c r="K34" s="9"/>
      <c r="L34" s="9"/>
    </row>
    <row r="36" spans="1:22">
      <c r="G36" s="4"/>
    </row>
  </sheetData>
  <mergeCells count="3">
    <mergeCell ref="C6:J7"/>
    <mergeCell ref="C2:G2"/>
    <mergeCell ref="F9:G9"/>
  </mergeCells>
  <phoneticPr fontId="2" type="noConversion"/>
  <pageMargins left="1.1023622047244095" right="0.27559055118110237" top="0.78740157480314965" bottom="0.47244094488188981" header="0.31496062992125984" footer="0"/>
  <pageSetup paperSize="9" scale="65" orientation="landscape" r:id="rId1"/>
  <headerFooter alignWithMargins="0">
    <oddHeader>&amp;L&amp;G</oddHeader>
    <oddFooter>&amp;L&amp;D&amp;R&amp;8UNIDAD DE FINANZAS
ÁREA ECONÓMICO-FINANCIERA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Normal="100" workbookViewId="0">
      <selection activeCell="N10" sqref="N10"/>
    </sheetView>
  </sheetViews>
  <sheetFormatPr baseColWidth="10" defaultRowHeight="12.75"/>
  <sheetData>
    <row r="1" spans="1:12" ht="15.75">
      <c r="A1" s="170" t="s">
        <v>47</v>
      </c>
      <c r="B1" s="170"/>
      <c r="C1" s="170"/>
      <c r="D1" s="170"/>
      <c r="E1" s="170"/>
      <c r="F1" s="170"/>
      <c r="G1" s="170"/>
      <c r="H1" s="170"/>
      <c r="I1" s="170"/>
      <c r="J1" s="66" t="str">
        <f>Título!F33</f>
        <v>ENERO</v>
      </c>
      <c r="K1" s="66"/>
      <c r="L1" s="66"/>
    </row>
    <row r="2" spans="1:12" ht="9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7" spans="1:12">
      <c r="F7" s="48"/>
    </row>
  </sheetData>
  <mergeCells count="1">
    <mergeCell ref="A1:I1"/>
  </mergeCells>
  <phoneticPr fontId="2" type="noConversion"/>
  <pageMargins left="0.78740157480314965" right="0.35433070866141736" top="0.78740157480314965" bottom="0.51181102362204722" header="0.31496062992125984" footer="0"/>
  <pageSetup paperSize="9" orientation="landscape" r:id="rId1"/>
  <headerFooter alignWithMargins="0">
    <oddHeader>&amp;L&amp;G</oddHeader>
    <oddFooter>&amp;L&amp;D&amp;R&amp;8UNIDAD DE FINANZAS
ÁREA ECONÓMICO-FINANCIERA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J15"/>
  <sheetViews>
    <sheetView zoomScale="80" zoomScaleNormal="80" workbookViewId="0">
      <selection activeCell="I37" sqref="I37"/>
    </sheetView>
  </sheetViews>
  <sheetFormatPr baseColWidth="10" defaultRowHeight="12.75"/>
  <sheetData>
    <row r="5" spans="3:10">
      <c r="F5" s="48">
        <v>40512</v>
      </c>
    </row>
    <row r="12" spans="3:10">
      <c r="J12" t="s">
        <v>27</v>
      </c>
    </row>
    <row r="15" spans="3:10">
      <c r="C15" s="9"/>
      <c r="D15" s="9"/>
      <c r="E15" s="9"/>
      <c r="F15" s="9"/>
      <c r="G15" s="9"/>
      <c r="H15" s="9"/>
      <c r="I15" s="9"/>
      <c r="J15" s="9"/>
    </row>
  </sheetData>
  <phoneticPr fontId="2" type="noConversion"/>
  <pageMargins left="0.6692913385826772" right="0.39370078740157483" top="0.98425196850393704" bottom="0.98425196850393704" header="0" footer="0"/>
  <pageSetup paperSize="9" scale="99" orientation="landscape" r:id="rId1"/>
  <headerFooter alignWithMargins="0">
    <oddHeader>&amp;L&amp;G</oddHeader>
    <oddFooter>&amp;L&amp;D&amp;R&amp;8UNIDAD DE FINANZAS
ÁREA ECONÓMICO-FINANCIERA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"/>
  <sheetViews>
    <sheetView zoomScale="90" zoomScaleNormal="90" workbookViewId="0">
      <selection activeCell="J2" sqref="J2"/>
    </sheetView>
  </sheetViews>
  <sheetFormatPr baseColWidth="10" defaultRowHeight="12.75"/>
  <cols>
    <col min="10" max="10" width="14.7109375" customWidth="1"/>
  </cols>
  <sheetData>
    <row r="2" spans="1:11" ht="26.25">
      <c r="A2" s="171" t="s">
        <v>49</v>
      </c>
      <c r="B2" s="171"/>
      <c r="C2" s="171"/>
      <c r="D2" s="171"/>
      <c r="E2" s="171"/>
      <c r="F2" s="171"/>
      <c r="G2" s="171"/>
      <c r="H2" s="171"/>
      <c r="I2" s="171"/>
      <c r="J2" s="70" t="str">
        <f>Título!F33</f>
        <v>ENERO</v>
      </c>
      <c r="K2" s="155"/>
    </row>
  </sheetData>
  <mergeCells count="1">
    <mergeCell ref="A2:I2"/>
  </mergeCells>
  <phoneticPr fontId="2" type="noConversion"/>
  <pageMargins left="0.74803149606299213" right="0.74803149606299213" top="0.98425196850393704" bottom="0.98425196850393704" header="0" footer="0"/>
  <pageSetup paperSize="9" orientation="landscape" r:id="rId1"/>
  <headerFooter alignWithMargins="0">
    <oddHeader>&amp;L&amp;G</oddHeader>
    <oddFooter>&amp;R&amp;9UNIDAD DE FINANZAS
ÁREA ECONÓMICO-FINANCIERA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5"/>
  <sheetViews>
    <sheetView zoomScale="80" zoomScaleNormal="80" workbookViewId="0">
      <selection activeCell="P17" sqref="P17"/>
    </sheetView>
  </sheetViews>
  <sheetFormatPr baseColWidth="10" defaultRowHeight="12.75"/>
  <sheetData>
    <row r="5" spans="6:6">
      <c r="F5" s="48">
        <v>40512</v>
      </c>
    </row>
  </sheetData>
  <phoneticPr fontId="2" type="noConversion"/>
  <pageMargins left="0.74803149606299213" right="0.74803149606299213" top="0.98425196850393704" bottom="0.98425196850393704" header="0" footer="0"/>
  <pageSetup paperSize="9" scale="88" orientation="landscape" horizontalDpi="300" verticalDpi="300" r:id="rId1"/>
  <headerFooter alignWithMargins="0">
    <oddHeader>&amp;L&amp;G</oddHeader>
    <oddFooter>&amp;R&amp;9UNIDAD DE FINANZAS
ÁREA ECONÓMICO-FINANCIERA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opLeftCell="A31" workbookViewId="0">
      <selection activeCell="F17" sqref="F17"/>
    </sheetView>
  </sheetViews>
  <sheetFormatPr baseColWidth="10" defaultRowHeight="12.75"/>
  <cols>
    <col min="1" max="1" width="33.42578125" customWidth="1"/>
    <col min="2" max="2" width="12.7109375" customWidth="1"/>
    <col min="3" max="3" width="14" customWidth="1"/>
    <col min="4" max="5" width="12.7109375" customWidth="1"/>
    <col min="6" max="6" width="13" customWidth="1"/>
    <col min="7" max="7" width="13.42578125" bestFit="1" customWidth="1"/>
    <col min="8" max="8" width="14.7109375" customWidth="1"/>
    <col min="9" max="9" width="13.42578125" customWidth="1"/>
  </cols>
  <sheetData>
    <row r="1" spans="1:10">
      <c r="B1" s="7"/>
      <c r="C1">
        <v>6</v>
      </c>
      <c r="D1" s="7"/>
    </row>
    <row r="2" spans="1:10">
      <c r="A2" s="1" t="s">
        <v>37</v>
      </c>
      <c r="B2" s="1"/>
    </row>
    <row r="3" spans="1:10" ht="13.5" thickBot="1">
      <c r="A3" s="19"/>
      <c r="B3" s="59">
        <v>43831</v>
      </c>
      <c r="C3" s="60" t="s">
        <v>19</v>
      </c>
      <c r="D3" s="59">
        <v>43861</v>
      </c>
    </row>
    <row r="4" spans="1:10" ht="13.5" thickTop="1">
      <c r="A4" s="29"/>
      <c r="B4" s="172" t="s">
        <v>21</v>
      </c>
      <c r="C4" s="172"/>
      <c r="D4" s="173"/>
      <c r="E4" s="23"/>
      <c r="F4" s="23"/>
      <c r="G4" s="186" t="s">
        <v>17</v>
      </c>
      <c r="H4" s="186"/>
      <c r="I4" s="186"/>
      <c r="J4" s="23"/>
    </row>
    <row r="5" spans="1:10">
      <c r="A5" s="30"/>
      <c r="B5" s="180" t="s">
        <v>32</v>
      </c>
      <c r="C5" s="181"/>
      <c r="D5" s="182"/>
      <c r="E5" s="23"/>
      <c r="F5" s="23"/>
      <c r="G5" s="71">
        <v>2018</v>
      </c>
      <c r="H5" s="71" t="s">
        <v>0</v>
      </c>
      <c r="I5" s="71" t="s">
        <v>1</v>
      </c>
      <c r="J5" s="23"/>
    </row>
    <row r="6" spans="1:10">
      <c r="A6" s="30" t="s">
        <v>4</v>
      </c>
      <c r="B6" s="15">
        <v>2018</v>
      </c>
      <c r="C6" s="12" t="s">
        <v>0</v>
      </c>
      <c r="D6" s="16" t="s">
        <v>1</v>
      </c>
      <c r="E6" s="24"/>
      <c r="F6" s="72" t="s">
        <v>21</v>
      </c>
      <c r="G6" s="68">
        <v>337025.86166666675</v>
      </c>
      <c r="H6" s="68">
        <v>540489.90403414925</v>
      </c>
      <c r="I6" s="68">
        <v>367164.77</v>
      </c>
      <c r="J6" s="25"/>
    </row>
    <row r="7" spans="1:10" ht="13.5">
      <c r="A7" s="141" t="s">
        <v>14</v>
      </c>
      <c r="B7" s="10">
        <v>22536.575000000001</v>
      </c>
      <c r="C7" s="10">
        <v>21861.687735088573</v>
      </c>
      <c r="D7" s="13">
        <v>0</v>
      </c>
      <c r="E7" s="26"/>
      <c r="F7" s="72" t="s">
        <v>23</v>
      </c>
      <c r="G7" s="67">
        <v>107270.36916666666</v>
      </c>
      <c r="H7" s="67">
        <v>148306.65714812375</v>
      </c>
      <c r="I7" s="67">
        <v>168852.97999999998</v>
      </c>
      <c r="J7" s="26"/>
    </row>
    <row r="8" spans="1:10" ht="13.5">
      <c r="A8" s="142" t="s">
        <v>5</v>
      </c>
      <c r="B8" s="10">
        <v>1943.5916666666665</v>
      </c>
      <c r="C8" s="10">
        <v>2550.8987912084026</v>
      </c>
      <c r="D8" s="14">
        <v>0</v>
      </c>
      <c r="E8" s="26"/>
      <c r="F8" s="72" t="s">
        <v>48</v>
      </c>
      <c r="G8" s="67">
        <v>444296.23083333339</v>
      </c>
      <c r="H8" s="67">
        <v>688796.56118227297</v>
      </c>
      <c r="I8" s="67">
        <v>536017.75</v>
      </c>
      <c r="J8" s="26"/>
    </row>
    <row r="9" spans="1:10" ht="13.5">
      <c r="A9" s="141" t="s">
        <v>6</v>
      </c>
      <c r="B9" s="10">
        <v>70983.689166666663</v>
      </c>
      <c r="C9" s="10">
        <v>73910.360469873252</v>
      </c>
      <c r="D9" s="14">
        <v>95248.47</v>
      </c>
      <c r="E9" s="57"/>
      <c r="F9" s="26"/>
      <c r="G9" s="26"/>
      <c r="H9" s="26"/>
      <c r="I9" s="26"/>
      <c r="J9" s="26"/>
    </row>
    <row r="10" spans="1:10" ht="13.5">
      <c r="A10" s="141" t="s">
        <v>7</v>
      </c>
      <c r="B10" s="10">
        <v>9462.1516666666666</v>
      </c>
      <c r="C10" s="10">
        <v>10046.687499999998</v>
      </c>
      <c r="D10" s="14">
        <v>8929.02</v>
      </c>
      <c r="F10" s="26"/>
      <c r="G10" s="26"/>
      <c r="H10" s="26"/>
      <c r="I10" s="26"/>
      <c r="J10" s="26"/>
    </row>
    <row r="11" spans="1:10" ht="13.5">
      <c r="A11" s="141" t="s">
        <v>8</v>
      </c>
      <c r="B11" s="10">
        <v>12018.13</v>
      </c>
      <c r="C11" s="10">
        <v>13035.110833333327</v>
      </c>
      <c r="D11" s="14">
        <v>12114.18</v>
      </c>
      <c r="F11" s="26"/>
      <c r="G11" s="26"/>
      <c r="H11" s="26"/>
      <c r="I11" s="26"/>
      <c r="J11" s="26"/>
    </row>
    <row r="12" spans="1:10" ht="13.5">
      <c r="A12" s="141" t="s">
        <v>11</v>
      </c>
      <c r="B12" s="10">
        <v>80403.544166666674</v>
      </c>
      <c r="C12" s="10">
        <v>79728.014166666675</v>
      </c>
      <c r="D12" s="14">
        <v>66966.81</v>
      </c>
      <c r="E12" s="53"/>
      <c r="F12" s="26"/>
      <c r="G12" s="26"/>
      <c r="H12" s="26"/>
      <c r="I12" s="26"/>
      <c r="J12" s="26"/>
    </row>
    <row r="13" spans="1:10" ht="13.5">
      <c r="A13" s="141" t="s">
        <v>9</v>
      </c>
      <c r="B13" s="10">
        <v>103904.52750000001</v>
      </c>
      <c r="C13" s="10">
        <v>303047.20000000013</v>
      </c>
      <c r="D13" s="14">
        <v>162394.5</v>
      </c>
      <c r="E13" s="57"/>
      <c r="F13" s="26"/>
      <c r="G13" s="26"/>
      <c r="H13" s="26"/>
      <c r="I13" s="26"/>
      <c r="J13" s="26"/>
    </row>
    <row r="14" spans="1:10" ht="13.5">
      <c r="A14" s="142" t="s">
        <v>12</v>
      </c>
      <c r="B14" s="10">
        <v>4125</v>
      </c>
      <c r="C14" s="10">
        <v>8346.0191666666578</v>
      </c>
      <c r="D14" s="14">
        <v>0</v>
      </c>
      <c r="E14" s="57"/>
      <c r="F14" s="26"/>
      <c r="G14" s="26"/>
      <c r="H14" s="26"/>
      <c r="I14" s="26"/>
      <c r="J14" s="26"/>
    </row>
    <row r="15" spans="1:10" ht="13.5">
      <c r="A15" s="64" t="s">
        <v>10</v>
      </c>
      <c r="B15" s="10">
        <v>116.66666666666667</v>
      </c>
      <c r="C15" s="10">
        <v>0</v>
      </c>
      <c r="D15" s="14">
        <v>0</v>
      </c>
      <c r="E15" s="26"/>
      <c r="F15" s="26"/>
      <c r="G15" s="26"/>
      <c r="H15" s="26"/>
      <c r="I15" s="26"/>
      <c r="J15" s="26"/>
    </row>
    <row r="16" spans="1:10" ht="13.5">
      <c r="A16" s="142" t="s">
        <v>13</v>
      </c>
      <c r="B16" s="10">
        <v>0</v>
      </c>
      <c r="C16" s="10">
        <v>0</v>
      </c>
      <c r="D16" s="14">
        <v>0</v>
      </c>
      <c r="E16" s="26"/>
      <c r="F16" s="26"/>
      <c r="G16" s="26"/>
      <c r="H16" s="26"/>
      <c r="I16" s="26"/>
      <c r="J16" s="26"/>
    </row>
    <row r="17" spans="1:10" ht="13.5">
      <c r="A17" s="142" t="s">
        <v>15</v>
      </c>
      <c r="B17" s="10">
        <v>7528.8441666666658</v>
      </c>
      <c r="C17" s="10">
        <v>3237.602082465397</v>
      </c>
      <c r="D17" s="14">
        <v>9651.31</v>
      </c>
      <c r="E17" s="26"/>
      <c r="F17" s="26"/>
      <c r="G17" s="26"/>
      <c r="H17" s="26"/>
      <c r="I17" s="26"/>
      <c r="J17" s="26"/>
    </row>
    <row r="18" spans="1:10" ht="13.5">
      <c r="A18" s="141" t="s">
        <v>60</v>
      </c>
      <c r="B18" s="10">
        <v>5013.0199999999995</v>
      </c>
      <c r="C18" s="10">
        <v>5159.5331745974845</v>
      </c>
      <c r="D18" s="14">
        <v>5013.0200000000004</v>
      </c>
      <c r="E18" s="26"/>
      <c r="F18" s="26"/>
      <c r="G18" s="26"/>
      <c r="H18" s="26"/>
      <c r="I18" s="26"/>
      <c r="J18" s="26"/>
    </row>
    <row r="19" spans="1:10" ht="13.5">
      <c r="A19" s="64" t="s">
        <v>41</v>
      </c>
      <c r="B19" s="51">
        <v>0</v>
      </c>
      <c r="C19" s="10">
        <v>0</v>
      </c>
      <c r="D19" s="14">
        <v>0</v>
      </c>
      <c r="E19" s="26"/>
      <c r="F19" s="26"/>
      <c r="G19" s="26"/>
      <c r="H19" s="26"/>
      <c r="I19" s="26"/>
      <c r="J19" s="26"/>
    </row>
    <row r="20" spans="1:10" ht="13.5">
      <c r="A20" s="64" t="s">
        <v>40</v>
      </c>
      <c r="B20" s="51">
        <v>0</v>
      </c>
      <c r="C20" s="51">
        <v>0</v>
      </c>
      <c r="D20" s="14">
        <v>0</v>
      </c>
      <c r="E20" s="26"/>
      <c r="F20" s="26"/>
      <c r="G20" s="26"/>
      <c r="H20" s="26"/>
      <c r="I20" s="26"/>
      <c r="J20" s="26"/>
    </row>
    <row r="21" spans="1:10" ht="13.5">
      <c r="A21" s="64" t="s">
        <v>42</v>
      </c>
      <c r="B21" s="51">
        <v>2639.4916666666668</v>
      </c>
      <c r="C21" s="51">
        <v>1738.7308333333333</v>
      </c>
      <c r="D21" s="14">
        <v>0</v>
      </c>
      <c r="E21" s="26"/>
      <c r="F21" s="26"/>
      <c r="G21" s="26"/>
      <c r="H21" s="26"/>
      <c r="I21" s="26"/>
      <c r="J21" s="26"/>
    </row>
    <row r="22" spans="1:10" ht="13.5">
      <c r="A22" s="142" t="s">
        <v>56</v>
      </c>
      <c r="B22" s="51">
        <v>1761.3633333333335</v>
      </c>
      <c r="C22" s="51">
        <v>1554.39</v>
      </c>
      <c r="D22" s="14">
        <v>0</v>
      </c>
      <c r="E22" s="26"/>
      <c r="F22" s="26"/>
      <c r="G22" s="26"/>
      <c r="H22" s="26"/>
      <c r="I22" s="26"/>
      <c r="J22" s="26"/>
    </row>
    <row r="23" spans="1:10" ht="14.25" thickBot="1">
      <c r="A23" s="141" t="s">
        <v>16</v>
      </c>
      <c r="B23" s="54">
        <v>14589.266666666665</v>
      </c>
      <c r="C23" s="51">
        <v>16273.669280916083</v>
      </c>
      <c r="D23" s="18">
        <v>6847.46</v>
      </c>
      <c r="E23" s="26"/>
      <c r="F23" s="26"/>
      <c r="G23" s="26"/>
      <c r="H23" s="26"/>
      <c r="I23" s="26"/>
      <c r="J23" s="26"/>
    </row>
    <row r="24" spans="1:10" ht="15" thickTop="1" thickBot="1">
      <c r="A24" s="61" t="s">
        <v>17</v>
      </c>
      <c r="B24" s="21">
        <v>337025.86166666675</v>
      </c>
      <c r="C24" s="146">
        <v>540489.90403414925</v>
      </c>
      <c r="D24" s="62">
        <v>367164.77</v>
      </c>
      <c r="E24" s="27"/>
      <c r="F24" s="27"/>
      <c r="G24" s="27"/>
      <c r="H24" s="27"/>
      <c r="I24" s="27"/>
      <c r="J24" s="27"/>
    </row>
    <row r="25" spans="1:10" ht="6" customHeight="1" thickTop="1" thickBot="1">
      <c r="A25" s="52"/>
      <c r="B25" s="20"/>
      <c r="C25" s="20"/>
      <c r="D25" s="20"/>
    </row>
    <row r="26" spans="1:10" ht="13.5" thickTop="1">
      <c r="A26" s="29"/>
      <c r="B26" s="183" t="s">
        <v>23</v>
      </c>
      <c r="C26" s="184"/>
      <c r="D26" s="185"/>
    </row>
    <row r="27" spans="1:10">
      <c r="A27" s="30"/>
      <c r="B27" s="22"/>
      <c r="C27" s="22" t="s">
        <v>32</v>
      </c>
      <c r="D27" s="31"/>
    </row>
    <row r="28" spans="1:10">
      <c r="A28" s="30" t="s">
        <v>4</v>
      </c>
      <c r="B28" s="15">
        <v>2018</v>
      </c>
      <c r="C28" s="12" t="s">
        <v>0</v>
      </c>
      <c r="D28" s="16" t="s">
        <v>1</v>
      </c>
    </row>
    <row r="29" spans="1:10" ht="13.5">
      <c r="A29" s="141" t="s">
        <v>14</v>
      </c>
      <c r="B29" s="10">
        <v>9997.1816666666655</v>
      </c>
      <c r="C29" s="10">
        <v>10599.413333333334</v>
      </c>
      <c r="D29" s="13">
        <v>8799.2900000000009</v>
      </c>
    </row>
    <row r="30" spans="1:10" ht="13.5">
      <c r="A30" s="64" t="s">
        <v>5</v>
      </c>
      <c r="B30" s="10">
        <v>6233.0658333333331</v>
      </c>
      <c r="C30" s="10">
        <v>4635.9274999999998</v>
      </c>
      <c r="D30" s="14">
        <v>0</v>
      </c>
    </row>
    <row r="31" spans="1:10" ht="13.5">
      <c r="A31" s="141" t="s">
        <v>6</v>
      </c>
      <c r="B31" s="10">
        <v>34256.809166666666</v>
      </c>
      <c r="C31" s="10">
        <v>37997.219248666828</v>
      </c>
      <c r="D31" s="14">
        <v>45755.13</v>
      </c>
      <c r="E31" s="57"/>
    </row>
    <row r="32" spans="1:10" ht="13.5">
      <c r="A32" s="141" t="s">
        <v>7</v>
      </c>
      <c r="B32" s="10">
        <v>7849.4466666666667</v>
      </c>
      <c r="C32" s="10">
        <v>7436.954999999999</v>
      </c>
      <c r="D32" s="14">
        <v>6848.74</v>
      </c>
    </row>
    <row r="33" spans="1:9" ht="13.5">
      <c r="A33" s="141" t="s">
        <v>8</v>
      </c>
      <c r="B33" s="10">
        <v>3044.8850000000002</v>
      </c>
      <c r="C33" s="10">
        <v>5039.4902632000003</v>
      </c>
      <c r="D33" s="14">
        <v>5029.51</v>
      </c>
    </row>
    <row r="34" spans="1:9" ht="13.5">
      <c r="A34" s="141" t="s">
        <v>11</v>
      </c>
      <c r="B34" s="10">
        <v>11571.997499999999</v>
      </c>
      <c r="C34" s="10">
        <v>13734.047124999999</v>
      </c>
      <c r="D34" s="14">
        <v>14205.85</v>
      </c>
    </row>
    <row r="35" spans="1:9" ht="13.5">
      <c r="A35" s="141" t="s">
        <v>9</v>
      </c>
      <c r="B35" s="10">
        <v>22099.055833333332</v>
      </c>
      <c r="C35" s="10">
        <v>56662.858821746631</v>
      </c>
      <c r="D35" s="14">
        <v>55329.48</v>
      </c>
      <c r="E35" s="57"/>
    </row>
    <row r="36" spans="1:9" ht="13.5">
      <c r="A36" s="64" t="s">
        <v>12</v>
      </c>
      <c r="B36" s="10">
        <v>2933.3333333333335</v>
      </c>
      <c r="C36" s="10">
        <v>3520</v>
      </c>
      <c r="D36" s="14">
        <v>0</v>
      </c>
      <c r="E36" s="57"/>
    </row>
    <row r="37" spans="1:9" ht="13.5">
      <c r="A37" s="64" t="s">
        <v>10</v>
      </c>
      <c r="B37" s="10">
        <v>0</v>
      </c>
      <c r="C37" s="10">
        <v>0</v>
      </c>
      <c r="D37" s="14">
        <v>0</v>
      </c>
    </row>
    <row r="38" spans="1:9" ht="13.5">
      <c r="A38" s="64" t="s">
        <v>13</v>
      </c>
      <c r="B38" s="10">
        <v>0</v>
      </c>
      <c r="C38" s="10">
        <v>0</v>
      </c>
      <c r="D38" s="14">
        <v>0</v>
      </c>
    </row>
    <row r="39" spans="1:9" ht="13.5">
      <c r="A39" s="142" t="s">
        <v>15</v>
      </c>
      <c r="B39" s="10">
        <v>4722.6491666666661</v>
      </c>
      <c r="C39" s="10">
        <v>3717.3228233149334</v>
      </c>
      <c r="D39" s="14">
        <v>1047.52</v>
      </c>
    </row>
    <row r="40" spans="1:9" ht="13.5">
      <c r="A40" s="141" t="s">
        <v>60</v>
      </c>
      <c r="B40" s="10">
        <v>3316.66</v>
      </c>
      <c r="C40" s="10">
        <v>3316.66</v>
      </c>
      <c r="D40" s="14">
        <v>3316.66</v>
      </c>
    </row>
    <row r="41" spans="1:9" ht="13.5">
      <c r="A41" s="64" t="s">
        <v>41</v>
      </c>
      <c r="B41" s="51">
        <v>100.46666666666665</v>
      </c>
      <c r="C41" s="51">
        <v>138.70363113010481</v>
      </c>
      <c r="D41" s="14">
        <v>0</v>
      </c>
    </row>
    <row r="42" spans="1:9" ht="13.5">
      <c r="A42" s="64" t="s">
        <v>40</v>
      </c>
      <c r="B42" s="50">
        <v>0</v>
      </c>
      <c r="C42" s="51">
        <v>0</v>
      </c>
      <c r="D42" s="14">
        <v>0</v>
      </c>
    </row>
    <row r="43" spans="1:9" ht="13.5">
      <c r="A43" s="64" t="s">
        <v>42</v>
      </c>
      <c r="B43" s="50">
        <v>781.53916666666657</v>
      </c>
      <c r="C43" s="51">
        <v>231.44664854455789</v>
      </c>
      <c r="D43" s="14">
        <v>27999.99</v>
      </c>
    </row>
    <row r="44" spans="1:9" ht="13.5">
      <c r="A44" s="64" t="s">
        <v>56</v>
      </c>
      <c r="B44" s="50">
        <v>0</v>
      </c>
      <c r="C44" s="51">
        <v>1240.9698473644582</v>
      </c>
      <c r="D44" s="14">
        <v>0</v>
      </c>
    </row>
    <row r="45" spans="1:9" ht="14.25" thickBot="1">
      <c r="A45" s="143" t="s">
        <v>16</v>
      </c>
      <c r="B45" s="54">
        <v>363.27916666666664</v>
      </c>
      <c r="C45" s="17">
        <v>35.642905822928213</v>
      </c>
      <c r="D45" s="18">
        <v>520.80999999999995</v>
      </c>
    </row>
    <row r="46" spans="1:9" ht="15" thickTop="1" thickBot="1">
      <c r="A46" s="61" t="s">
        <v>17</v>
      </c>
      <c r="B46" s="56">
        <v>107270.36916666666</v>
      </c>
      <c r="C46" s="21">
        <v>148306.65714812375</v>
      </c>
      <c r="D46" s="28">
        <v>168852.97999999998</v>
      </c>
      <c r="I46" s="35"/>
    </row>
    <row r="47" spans="1:9" ht="6" customHeight="1" thickTop="1" thickBot="1">
      <c r="A47" s="52"/>
      <c r="B47" s="20"/>
      <c r="C47" s="20"/>
      <c r="D47" s="20"/>
      <c r="E47" s="19"/>
      <c r="F47" s="19"/>
      <c r="G47" s="19"/>
      <c r="H47" s="19"/>
    </row>
    <row r="48" spans="1:9" ht="13.5" thickTop="1">
      <c r="A48" s="29"/>
      <c r="B48" s="177" t="s">
        <v>26</v>
      </c>
      <c r="C48" s="178"/>
      <c r="D48" s="178"/>
      <c r="E48" s="178"/>
      <c r="F48" s="178"/>
      <c r="G48" s="178"/>
      <c r="H48" s="179"/>
    </row>
    <row r="49" spans="1:8">
      <c r="A49" s="30"/>
      <c r="B49" s="174"/>
      <c r="C49" s="175"/>
      <c r="D49" s="176"/>
      <c r="E49" s="174"/>
      <c r="F49" s="175"/>
      <c r="G49" s="176"/>
      <c r="H49" s="47" t="s">
        <v>30</v>
      </c>
    </row>
    <row r="50" spans="1:8" ht="13.5" thickBot="1">
      <c r="A50" s="30" t="s">
        <v>4</v>
      </c>
      <c r="B50" s="36">
        <v>2018</v>
      </c>
      <c r="C50" s="37" t="s">
        <v>0</v>
      </c>
      <c r="D50" s="38" t="s">
        <v>1</v>
      </c>
      <c r="E50" s="39">
        <v>2018</v>
      </c>
      <c r="F50" s="37" t="s">
        <v>0</v>
      </c>
      <c r="G50" s="38" t="s">
        <v>1</v>
      </c>
      <c r="H50" s="40" t="s">
        <v>31</v>
      </c>
    </row>
    <row r="51" spans="1:8" ht="14.25" thickTop="1">
      <c r="A51" s="141" t="s">
        <v>14</v>
      </c>
      <c r="B51" s="10">
        <f t="shared" ref="B51:D65" si="0">+B7+B29</f>
        <v>32533.756666666668</v>
      </c>
      <c r="C51" s="10">
        <f t="shared" si="0"/>
        <v>32461.101068421907</v>
      </c>
      <c r="D51" s="55">
        <f t="shared" si="0"/>
        <v>8799.2900000000009</v>
      </c>
      <c r="E51" s="10">
        <v>32533.756666666668</v>
      </c>
      <c r="F51" s="10">
        <v>32461.101068421904</v>
      </c>
      <c r="G51" s="55">
        <v>8799.2900000000009</v>
      </c>
      <c r="H51" s="41">
        <f t="shared" ref="H51:H62" si="1">+G51/$G$68</f>
        <v>1.6416042192632613E-2</v>
      </c>
    </row>
    <row r="52" spans="1:8" ht="13.5">
      <c r="A52" s="64" t="s">
        <v>5</v>
      </c>
      <c r="B52" s="10">
        <f t="shared" si="0"/>
        <v>8176.6574999999993</v>
      </c>
      <c r="C52" s="10">
        <f t="shared" si="0"/>
        <v>7186.8262912084028</v>
      </c>
      <c r="D52" s="14">
        <f t="shared" si="0"/>
        <v>0</v>
      </c>
      <c r="E52" s="10">
        <v>8176.6574999999984</v>
      </c>
      <c r="F52" s="10">
        <v>7186.8262912084001</v>
      </c>
      <c r="G52" s="14">
        <v>0</v>
      </c>
      <c r="H52" s="41">
        <f t="shared" si="1"/>
        <v>0</v>
      </c>
    </row>
    <row r="53" spans="1:8" ht="13.5">
      <c r="A53" s="141" t="s">
        <v>6</v>
      </c>
      <c r="B53" s="10">
        <f t="shared" si="0"/>
        <v>105240.49833333332</v>
      </c>
      <c r="C53" s="10">
        <f t="shared" si="0"/>
        <v>111907.57971854007</v>
      </c>
      <c r="D53" s="14">
        <f t="shared" si="0"/>
        <v>141003.6</v>
      </c>
      <c r="E53" s="10">
        <v>105240.49833333334</v>
      </c>
      <c r="F53" s="10">
        <v>111907.57971854009</v>
      </c>
      <c r="G53" s="14">
        <v>141003.6</v>
      </c>
      <c r="H53" s="41">
        <f t="shared" si="1"/>
        <v>0.26305770657781391</v>
      </c>
    </row>
    <row r="54" spans="1:8" ht="13.5">
      <c r="A54" s="141" t="s">
        <v>7</v>
      </c>
      <c r="B54" s="10">
        <f t="shared" si="0"/>
        <v>17311.598333333335</v>
      </c>
      <c r="C54" s="10">
        <f t="shared" si="0"/>
        <v>17483.642499999998</v>
      </c>
      <c r="D54" s="14">
        <f t="shared" si="0"/>
        <v>15777.76</v>
      </c>
      <c r="E54" s="10">
        <v>17311.598333333332</v>
      </c>
      <c r="F54" s="10">
        <v>17483.642499999998</v>
      </c>
      <c r="G54" s="14">
        <v>15777.76</v>
      </c>
      <c r="H54" s="41">
        <f t="shared" si="1"/>
        <v>2.9435144638400502E-2</v>
      </c>
    </row>
    <row r="55" spans="1:8" ht="13.5">
      <c r="A55" s="141" t="s">
        <v>8</v>
      </c>
      <c r="B55" s="10">
        <f t="shared" si="0"/>
        <v>15063.014999999999</v>
      </c>
      <c r="C55" s="10">
        <f t="shared" si="0"/>
        <v>18074.601096533326</v>
      </c>
      <c r="D55" s="14">
        <f t="shared" si="0"/>
        <v>17143.690000000002</v>
      </c>
      <c r="E55" s="10">
        <v>15063.014999999999</v>
      </c>
      <c r="F55" s="10">
        <v>18074.60109653333</v>
      </c>
      <c r="G55" s="14">
        <v>17143.690000000002</v>
      </c>
      <c r="H55" s="41">
        <f t="shared" si="1"/>
        <v>3.1983437115655225E-2</v>
      </c>
    </row>
    <row r="56" spans="1:8" ht="13.5">
      <c r="A56" s="141" t="s">
        <v>11</v>
      </c>
      <c r="B56" s="10">
        <f t="shared" si="0"/>
        <v>91975.541666666672</v>
      </c>
      <c r="C56" s="10">
        <f t="shared" si="0"/>
        <v>93462.061291666672</v>
      </c>
      <c r="D56" s="14">
        <f t="shared" si="0"/>
        <v>81172.66</v>
      </c>
      <c r="E56" s="10">
        <v>91975.541666666672</v>
      </c>
      <c r="F56" s="10">
        <v>93462.061291666658</v>
      </c>
      <c r="G56" s="14">
        <v>81172.66</v>
      </c>
      <c r="H56" s="41">
        <f t="shared" si="1"/>
        <v>0.1514365149288433</v>
      </c>
    </row>
    <row r="57" spans="1:8" ht="13.5">
      <c r="A57" s="141" t="s">
        <v>9</v>
      </c>
      <c r="B57" s="10">
        <f t="shared" si="0"/>
        <v>126003.58333333334</v>
      </c>
      <c r="C57" s="10">
        <f t="shared" si="0"/>
        <v>359710.05882174673</v>
      </c>
      <c r="D57" s="14">
        <f t="shared" si="0"/>
        <v>217723.98</v>
      </c>
      <c r="E57" s="10">
        <v>126003.58333333333</v>
      </c>
      <c r="F57" s="10">
        <v>119903.35294058225</v>
      </c>
      <c r="G57" s="14">
        <v>217723.98</v>
      </c>
      <c r="H57" s="41">
        <f t="shared" si="1"/>
        <v>0.40618800403531413</v>
      </c>
    </row>
    <row r="58" spans="1:8" ht="13.5">
      <c r="A58" s="64" t="s">
        <v>12</v>
      </c>
      <c r="B58" s="10">
        <f t="shared" si="0"/>
        <v>7058.3333333333339</v>
      </c>
      <c r="C58" s="10">
        <f t="shared" si="0"/>
        <v>11866.019166666658</v>
      </c>
      <c r="D58" s="14">
        <f t="shared" si="0"/>
        <v>0</v>
      </c>
      <c r="E58" s="10">
        <v>7058.333333333333</v>
      </c>
      <c r="F58" s="10">
        <v>11866.01916666666</v>
      </c>
      <c r="G58" s="14">
        <v>0</v>
      </c>
      <c r="H58" s="41">
        <f t="shared" si="1"/>
        <v>0</v>
      </c>
    </row>
    <row r="59" spans="1:8" ht="13.5">
      <c r="A59" s="64" t="s">
        <v>10</v>
      </c>
      <c r="B59" s="10">
        <f t="shared" si="0"/>
        <v>116.66666666666667</v>
      </c>
      <c r="C59" s="10">
        <f t="shared" si="0"/>
        <v>0</v>
      </c>
      <c r="D59" s="14">
        <f t="shared" si="0"/>
        <v>0</v>
      </c>
      <c r="E59" s="10">
        <v>116.66666666666667</v>
      </c>
      <c r="F59" s="10">
        <v>176.81195722535418</v>
      </c>
      <c r="G59" s="14">
        <v>0</v>
      </c>
      <c r="H59" s="41">
        <f t="shared" si="1"/>
        <v>0</v>
      </c>
    </row>
    <row r="60" spans="1:8" ht="13.5">
      <c r="A60" s="64" t="s">
        <v>13</v>
      </c>
      <c r="B60" s="10">
        <f t="shared" si="0"/>
        <v>0</v>
      </c>
      <c r="C60" s="10">
        <f t="shared" si="0"/>
        <v>0</v>
      </c>
      <c r="D60" s="14">
        <f t="shared" si="0"/>
        <v>0</v>
      </c>
      <c r="E60" s="10">
        <v>0</v>
      </c>
      <c r="F60" s="10">
        <v>0</v>
      </c>
      <c r="G60" s="14">
        <v>0</v>
      </c>
      <c r="H60" s="41">
        <f t="shared" si="1"/>
        <v>0</v>
      </c>
    </row>
    <row r="61" spans="1:8" ht="13.5">
      <c r="A61" s="64" t="s">
        <v>15</v>
      </c>
      <c r="B61" s="10">
        <f t="shared" si="0"/>
        <v>12251.493333333332</v>
      </c>
      <c r="C61" s="10">
        <f t="shared" si="0"/>
        <v>6954.9249057803299</v>
      </c>
      <c r="D61" s="14">
        <f t="shared" si="0"/>
        <v>10698.83</v>
      </c>
      <c r="E61" s="10">
        <v>12251.493333333332</v>
      </c>
      <c r="F61" s="10">
        <v>6954.9249057803318</v>
      </c>
      <c r="G61" s="14">
        <v>10698.83</v>
      </c>
      <c r="H61" s="41">
        <f t="shared" si="1"/>
        <v>1.9959842747744826E-2</v>
      </c>
    </row>
    <row r="62" spans="1:8" ht="13.5">
      <c r="A62" s="141" t="s">
        <v>60</v>
      </c>
      <c r="B62" s="10">
        <f t="shared" si="0"/>
        <v>8329.68</v>
      </c>
      <c r="C62" s="10">
        <f t="shared" si="0"/>
        <v>8476.1931745974834</v>
      </c>
      <c r="D62" s="14">
        <f t="shared" si="0"/>
        <v>8329.68</v>
      </c>
      <c r="E62" s="10">
        <v>8329.68</v>
      </c>
      <c r="F62" s="10">
        <v>8476.1931745974853</v>
      </c>
      <c r="G62" s="14">
        <v>8329.68</v>
      </c>
      <c r="H62" s="41">
        <f t="shared" si="1"/>
        <v>1.5539933145870636E-2</v>
      </c>
    </row>
    <row r="63" spans="1:8" ht="13.5">
      <c r="A63" s="64" t="s">
        <v>41</v>
      </c>
      <c r="B63" s="51">
        <f t="shared" si="0"/>
        <v>100.46666666666665</v>
      </c>
      <c r="C63" s="51">
        <f t="shared" si="0"/>
        <v>138.70363113010481</v>
      </c>
      <c r="D63" s="14">
        <f t="shared" si="0"/>
        <v>0</v>
      </c>
      <c r="E63" s="10">
        <v>100.46666666666665</v>
      </c>
      <c r="F63" s="51">
        <v>138.70363113010484</v>
      </c>
      <c r="G63" s="14">
        <v>0</v>
      </c>
      <c r="H63" s="41">
        <f>+G63/$G$68</f>
        <v>0</v>
      </c>
    </row>
    <row r="64" spans="1:8" ht="13.5">
      <c r="A64" s="64" t="s">
        <v>40</v>
      </c>
      <c r="B64" s="51">
        <f t="shared" si="0"/>
        <v>0</v>
      </c>
      <c r="C64" s="51">
        <f t="shared" si="0"/>
        <v>0</v>
      </c>
      <c r="D64" s="14">
        <f t="shared" si="0"/>
        <v>0</v>
      </c>
      <c r="E64" s="10">
        <v>0</v>
      </c>
      <c r="F64" s="51">
        <v>0</v>
      </c>
      <c r="G64" s="14">
        <v>0</v>
      </c>
      <c r="H64" s="41">
        <f>+G64/$G$68</f>
        <v>0</v>
      </c>
    </row>
    <row r="65" spans="1:9" ht="13.5">
      <c r="A65" s="64" t="s">
        <v>42</v>
      </c>
      <c r="B65" s="51">
        <f t="shared" si="0"/>
        <v>3421.0308333333332</v>
      </c>
      <c r="C65" s="51">
        <f t="shared" si="0"/>
        <v>1970.1774818778913</v>
      </c>
      <c r="D65" s="14">
        <f t="shared" si="0"/>
        <v>27999.99</v>
      </c>
      <c r="E65" s="10">
        <v>3421.0308333333337</v>
      </c>
      <c r="F65" s="51">
        <v>1970.1774818778915</v>
      </c>
      <c r="G65" s="14">
        <v>27999.99</v>
      </c>
      <c r="H65" s="41">
        <f>+G65/$G$68</f>
        <v>5.2237057448190849E-2</v>
      </c>
    </row>
    <row r="66" spans="1:9" ht="13.5">
      <c r="A66" s="64" t="s">
        <v>56</v>
      </c>
      <c r="B66" s="51">
        <f>+B22</f>
        <v>1761.3633333333335</v>
      </c>
      <c r="C66" s="51">
        <f>+C22+C44</f>
        <v>2795.3598473644583</v>
      </c>
      <c r="D66" s="14">
        <f>+D22</f>
        <v>0</v>
      </c>
      <c r="E66" s="10">
        <v>1761.3633333333335</v>
      </c>
      <c r="F66" s="51">
        <v>2795.3598473644579</v>
      </c>
      <c r="G66" s="14">
        <v>0</v>
      </c>
      <c r="H66" s="41">
        <f>+G66/$G$68</f>
        <v>0</v>
      </c>
    </row>
    <row r="67" spans="1:9" ht="14.25" thickBot="1">
      <c r="A67" s="143" t="s">
        <v>16</v>
      </c>
      <c r="B67" s="17">
        <f>+B23+B45</f>
        <v>14952.545833333332</v>
      </c>
      <c r="C67" s="17">
        <f>+C23+C45</f>
        <v>16309.312186739011</v>
      </c>
      <c r="D67" s="18">
        <f>+D23+D45</f>
        <v>7368.27</v>
      </c>
      <c r="E67" s="54">
        <v>14952.545833333332</v>
      </c>
      <c r="F67" s="17">
        <v>16309.312186739009</v>
      </c>
      <c r="G67" s="18">
        <v>7368.27</v>
      </c>
      <c r="H67" s="41">
        <f>+G67/$G$68</f>
        <v>1.3746317169534032E-2</v>
      </c>
    </row>
    <row r="68" spans="1:9" ht="15" thickTop="1" thickBot="1">
      <c r="A68" s="61" t="s">
        <v>17</v>
      </c>
      <c r="B68" s="21">
        <f>+B24+B46</f>
        <v>444296.23083333339</v>
      </c>
      <c r="C68" s="21">
        <f>+C24+C46</f>
        <v>688796.56118227297</v>
      </c>
      <c r="D68" s="28">
        <f>+D24+D46</f>
        <v>536017.75</v>
      </c>
      <c r="E68" s="21">
        <v>444296.23083333333</v>
      </c>
      <c r="F68" s="21">
        <v>449166.66725833394</v>
      </c>
      <c r="G68" s="62">
        <v>536017.75</v>
      </c>
      <c r="H68" s="42">
        <f>SUM(H51:H67)</f>
        <v>1.0000000000000002</v>
      </c>
      <c r="I68" s="53"/>
    </row>
    <row r="69" spans="1:9" ht="13.5" thickTop="1">
      <c r="F69" s="58"/>
    </row>
    <row r="70" spans="1:9">
      <c r="F70" s="4"/>
    </row>
  </sheetData>
  <mergeCells count="7">
    <mergeCell ref="B4:D4"/>
    <mergeCell ref="B49:D49"/>
    <mergeCell ref="E49:G49"/>
    <mergeCell ref="B48:H48"/>
    <mergeCell ref="B5:D5"/>
    <mergeCell ref="B26:D26"/>
    <mergeCell ref="G4:I4"/>
  </mergeCells>
  <phoneticPr fontId="2" type="noConversion"/>
  <pageMargins left="0.27" right="0.16" top="1" bottom="0.2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Título</vt:lpstr>
      <vt:lpstr>01-01-20 a 31-01-20</vt:lpstr>
      <vt:lpstr>VALENCIA Y ALICANTE</vt:lpstr>
      <vt:lpstr>GRÁFICOS1</vt:lpstr>
      <vt:lpstr>GRÁFICO2</vt:lpstr>
      <vt:lpstr>GRÁFICO3</vt:lpstr>
      <vt:lpstr>GRÁFICO PESO</vt:lpstr>
      <vt:lpstr>DATOS Gráfico</vt:lpstr>
      <vt:lpstr>'01-01-20 a 31-01-20'!Área_de_impresión</vt:lpstr>
      <vt:lpstr>'VALENCIA Y ALICANTE'!Área_de_impresión</vt:lpstr>
    </vt:vector>
  </TitlesOfParts>
  <Company>Ferrocarrils de la Generalitat Valenciana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Ferrocarrils de la Generalitat Valenciana</dc:creator>
  <cp:lastModifiedBy>Daniel Cidoncha </cp:lastModifiedBy>
  <cp:lastPrinted>2019-04-16T14:53:48Z</cp:lastPrinted>
  <dcterms:created xsi:type="dcterms:W3CDTF">2010-07-01T08:51:16Z</dcterms:created>
  <dcterms:modified xsi:type="dcterms:W3CDTF">2020-02-18T13:56:22Z</dcterms:modified>
</cp:coreProperties>
</file>